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!!! Отчет 2022 год\ДС Томаровка\"/>
    </mc:Choice>
  </mc:AlternateContent>
  <bookViews>
    <workbookView xWindow="0" yWindow="0" windowWidth="28800" windowHeight="12300"/>
  </bookViews>
  <sheets>
    <sheet name="0503721" sheetId="1" r:id="rId1"/>
  </sheets>
  <calcPr calcId="162913" fullPrecision="0"/>
</workbook>
</file>

<file path=xl/calcChain.xml><?xml version="1.0" encoding="utf-8"?>
<calcChain xmlns="http://schemas.openxmlformats.org/spreadsheetml/2006/main">
  <c r="H22" i="1" l="1"/>
  <c r="H28" i="1"/>
  <c r="H34" i="1"/>
  <c r="H50" i="1"/>
  <c r="H49" i="1"/>
  <c r="H58" i="1"/>
  <c r="H57" i="1"/>
  <c r="H56" i="1"/>
  <c r="H55" i="1"/>
  <c r="H54" i="1"/>
  <c r="H53" i="1"/>
  <c r="H70" i="1"/>
  <c r="H74" i="1"/>
  <c r="H73" i="1"/>
  <c r="H86" i="1"/>
  <c r="H85" i="1"/>
  <c r="E18" i="1" l="1"/>
  <c r="F18" i="1"/>
  <c r="G18" i="1"/>
  <c r="H19" i="1"/>
  <c r="H18" i="1"/>
  <c r="E21" i="1"/>
  <c r="F21" i="1"/>
  <c r="G21" i="1"/>
  <c r="H21" i="1"/>
  <c r="E24" i="1"/>
  <c r="F24" i="1"/>
  <c r="G24" i="1"/>
  <c r="H25" i="1"/>
  <c r="H24" i="1" s="1"/>
  <c r="E27" i="1"/>
  <c r="F27" i="1"/>
  <c r="G27" i="1"/>
  <c r="H27" i="1"/>
  <c r="E30" i="1"/>
  <c r="F30" i="1"/>
  <c r="G30" i="1"/>
  <c r="H31" i="1"/>
  <c r="H30" i="1" s="1"/>
  <c r="E33" i="1"/>
  <c r="F33" i="1"/>
  <c r="G33" i="1"/>
  <c r="H33" i="1"/>
  <c r="E41" i="1"/>
  <c r="F41" i="1"/>
  <c r="G41" i="1"/>
  <c r="H42" i="1"/>
  <c r="H41" i="1" s="1"/>
  <c r="E44" i="1"/>
  <c r="F44" i="1"/>
  <c r="G44" i="1"/>
  <c r="H45" i="1"/>
  <c r="H44" i="1" s="1"/>
  <c r="E48" i="1"/>
  <c r="F48" i="1"/>
  <c r="F47" i="1" s="1"/>
  <c r="G48" i="1"/>
  <c r="H48" i="1"/>
  <c r="E52" i="1"/>
  <c r="F52" i="1"/>
  <c r="G52" i="1"/>
  <c r="H52" i="1"/>
  <c r="E60" i="1"/>
  <c r="F60" i="1"/>
  <c r="G60" i="1"/>
  <c r="H61" i="1"/>
  <c r="H60" i="1" s="1"/>
  <c r="E63" i="1"/>
  <c r="F63" i="1"/>
  <c r="G63" i="1"/>
  <c r="H64" i="1"/>
  <c r="H63" i="1" s="1"/>
  <c r="E66" i="1"/>
  <c r="F66" i="1"/>
  <c r="G66" i="1"/>
  <c r="H67" i="1"/>
  <c r="H66" i="1" s="1"/>
  <c r="E69" i="1"/>
  <c r="F69" i="1"/>
  <c r="G69" i="1"/>
  <c r="H69" i="1"/>
  <c r="E72" i="1"/>
  <c r="F72" i="1"/>
  <c r="G72" i="1"/>
  <c r="H72" i="1"/>
  <c r="E76" i="1"/>
  <c r="F76" i="1"/>
  <c r="G76" i="1"/>
  <c r="H77" i="1"/>
  <c r="H76" i="1" s="1"/>
  <c r="E84" i="1"/>
  <c r="F84" i="1"/>
  <c r="G84" i="1"/>
  <c r="H84" i="1"/>
  <c r="H90" i="1"/>
  <c r="E92" i="1"/>
  <c r="E91" i="1" s="1"/>
  <c r="F92" i="1"/>
  <c r="G92" i="1"/>
  <c r="H93" i="1"/>
  <c r="H94" i="1"/>
  <c r="E95" i="1"/>
  <c r="F95" i="1"/>
  <c r="G95" i="1"/>
  <c r="H96" i="1"/>
  <c r="H95" i="1" s="1"/>
  <c r="H97" i="1"/>
  <c r="E98" i="1"/>
  <c r="F98" i="1"/>
  <c r="G98" i="1"/>
  <c r="G91" i="1" s="1"/>
  <c r="H99" i="1"/>
  <c r="H100" i="1"/>
  <c r="E101" i="1"/>
  <c r="F101" i="1"/>
  <c r="G101" i="1"/>
  <c r="H102" i="1"/>
  <c r="H103" i="1"/>
  <c r="H105" i="1"/>
  <c r="H106" i="1"/>
  <c r="E108" i="1"/>
  <c r="F108" i="1"/>
  <c r="G108" i="1"/>
  <c r="H109" i="1"/>
  <c r="H110" i="1"/>
  <c r="E111" i="1"/>
  <c r="F111" i="1"/>
  <c r="G111" i="1"/>
  <c r="H117" i="1"/>
  <c r="H118" i="1"/>
  <c r="H111" i="1" s="1"/>
  <c r="H119" i="1"/>
  <c r="E122" i="1"/>
  <c r="F122" i="1"/>
  <c r="G122" i="1"/>
  <c r="H123" i="1"/>
  <c r="H122" i="1" s="1"/>
  <c r="H124" i="1"/>
  <c r="E125" i="1"/>
  <c r="F125" i="1"/>
  <c r="G125" i="1"/>
  <c r="H126" i="1"/>
  <c r="H127" i="1"/>
  <c r="E128" i="1"/>
  <c r="F128" i="1"/>
  <c r="G128" i="1"/>
  <c r="H129" i="1"/>
  <c r="H128" i="1" s="1"/>
  <c r="H130" i="1"/>
  <c r="E131" i="1"/>
  <c r="F131" i="1"/>
  <c r="G131" i="1"/>
  <c r="G121" i="1" s="1"/>
  <c r="H132" i="1"/>
  <c r="H131" i="1" s="1"/>
  <c r="H133" i="1"/>
  <c r="E134" i="1"/>
  <c r="F134" i="1"/>
  <c r="G134" i="1"/>
  <c r="H135" i="1"/>
  <c r="H134" i="1" s="1"/>
  <c r="H136" i="1"/>
  <c r="E137" i="1"/>
  <c r="F137" i="1"/>
  <c r="G137" i="1"/>
  <c r="H138" i="1"/>
  <c r="H137" i="1" s="1"/>
  <c r="H139" i="1"/>
  <c r="E146" i="1"/>
  <c r="F146" i="1"/>
  <c r="G146" i="1"/>
  <c r="H147" i="1"/>
  <c r="H148" i="1"/>
  <c r="E149" i="1"/>
  <c r="F149" i="1"/>
  <c r="G149" i="1"/>
  <c r="H150" i="1"/>
  <c r="H149" i="1"/>
  <c r="H151" i="1"/>
  <c r="E152" i="1"/>
  <c r="E145" i="1" s="1"/>
  <c r="F152" i="1"/>
  <c r="G152" i="1"/>
  <c r="H153" i="1"/>
  <c r="H152" i="1" s="1"/>
  <c r="H154" i="1"/>
  <c r="H155" i="1"/>
  <c r="H156" i="1"/>
  <c r="H47" i="1" l="1"/>
  <c r="G145" i="1"/>
  <c r="G120" i="1" s="1"/>
  <c r="G88" i="1" s="1"/>
  <c r="H125" i="1"/>
  <c r="H92" i="1"/>
  <c r="G47" i="1"/>
  <c r="H101" i="1"/>
  <c r="F121" i="1"/>
  <c r="F120" i="1" s="1"/>
  <c r="F88" i="1" s="1"/>
  <c r="E121" i="1"/>
  <c r="E120" i="1" s="1"/>
  <c r="E88" i="1" s="1"/>
  <c r="H108" i="1"/>
  <c r="E47" i="1"/>
  <c r="H17" i="1"/>
  <c r="G17" i="1"/>
  <c r="G89" i="1" s="1"/>
  <c r="F17" i="1"/>
  <c r="H146" i="1"/>
  <c r="H145" i="1" s="1"/>
  <c r="F145" i="1"/>
  <c r="H98" i="1"/>
  <c r="H91" i="1" s="1"/>
  <c r="F91" i="1"/>
  <c r="E17" i="1"/>
  <c r="E89" i="1" s="1"/>
  <c r="H89" i="1"/>
  <c r="F89" i="1"/>
  <c r="H121" i="1"/>
  <c r="H120" i="1" s="1"/>
  <c r="H88" i="1" l="1"/>
</calcChain>
</file>

<file path=xl/sharedStrings.xml><?xml version="1.0" encoding="utf-8"?>
<sst xmlns="http://schemas.openxmlformats.org/spreadsheetml/2006/main" count="415" uniqueCount="297">
  <si>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</si>
  <si>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</si>
  <si>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</si>
  <si>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</si>
  <si>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</si>
  <si>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</si>
  <si>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</si>
  <si>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</si>
  <si>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</si>
  <si>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</si>
  <si>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</si>
  <si>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</si>
  <si>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</si>
  <si>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</si>
  <si>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</si>
  <si>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</si>
  <si>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</si>
  <si>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</si>
  <si>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</si>
  <si>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</si>
  <si>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</si>
  <si>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</si>
  <si>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</si>
  <si>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</si>
  <si>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</si>
  <si>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</si>
  <si>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</si>
  <si>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</si>
  <si>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</si>
  <si>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</si>
  <si>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</si>
  <si>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</si>
  <si>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</si>
  <si>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</si>
  <si>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</si>
  <si>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</si>
  <si>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</si>
  <si>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</si>
  <si>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</si>
  <si>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</si>
  <si>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</si>
  <si>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</si>
  <si>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</si>
  <si>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</si>
  <si>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</si>
  <si>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</si>
  <si>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</si>
  <si>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</si>
  <si>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</si>
  <si>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</si>
  <si>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</si>
  <si>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</si>
  <si>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</si>
  <si>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</si>
  <si>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</si>
  <si>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</si>
  <si>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</si>
  <si>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</si>
  <si>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</si>
  <si>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</si>
  <si>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</si>
  <si>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</si>
  <si>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</si>
  <si>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</si>
  <si>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</si>
  <si>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</si>
  <si>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</si>
  <si>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</si>
  <si>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</si>
  <si>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</si>
  <si>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</si>
  <si>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</si>
  <si>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</si>
  <si>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</si>
  <si>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</si>
  <si>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</si>
  <si>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</si>
  <si>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</si>
  <si>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</si>
  <si>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</si>
  <si>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</si>
  <si>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</si>
  <si>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</si>
  <si>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</si>
  <si>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</si>
  <si>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</si>
  <si>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</si>
  <si>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</si>
  <si>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</si>
  <si>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</si>
  <si>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</si>
  <si>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</si>
  <si>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</si>
  <si>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</si>
  <si>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</si>
  <si>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</si>
  <si>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</si>
  <si>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</si>
  <si>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</si>
  <si>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</si>
  <si>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</si>
  <si>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</si>
  <si>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</si>
  <si>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</si>
  <si>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"________"    _______________  20 ___  г.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</si>
  <si>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</si>
  <si>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</si>
  <si>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</si>
  <si>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</si>
  <si>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</si>
  <si>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</si>
  <si>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</si>
  <si>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</si>
  <si>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</si>
  <si>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</si>
  <si>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</si>
  <si>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</si>
  <si>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</si>
  <si>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</si>
  <si>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</si>
  <si>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</si>
  <si>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</si>
  <si>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</si>
  <si>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</si>
  <si>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</si>
  <si>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</si>
  <si>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</si>
  <si>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</si>
  <si>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</si>
  <si>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</si>
  <si>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</si>
  <si>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</si>
  <si>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</si>
  <si>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</si>
  <si>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</si>
  <si>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</si>
  <si>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</si>
  <si>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</si>
  <si>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</si>
  <si>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</si>
  <si>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</si>
  <si>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</si>
  <si>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</si>
  <si>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</si>
  <si>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</si>
  <si>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</si>
  <si>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</si>
  <si>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</si>
  <si>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</si>
  <si>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</si>
  <si>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</si>
  <si>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</si>
  <si>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</si>
  <si>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</si>
  <si>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</si>
  <si>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</si>
  <si>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</si>
  <si>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>уменьшение затрат</t>
  </si>
  <si>
    <t>Серийный номер сертификата</t>
  </si>
  <si>
    <t>Документ подписан ЭЦП: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</si>
  <si>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</si>
  <si>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</si>
  <si>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</si>
  <si>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</si>
  <si>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</si>
  <si>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</si>
  <si>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</si>
  <si>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</si>
  <si>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</si>
  <si>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</si>
  <si>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</si>
  <si>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</si>
  <si>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</si>
  <si>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</si>
  <si>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</si>
  <si>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>391</t>
  </si>
  <si>
    <t>392</t>
  </si>
  <si>
    <t>451</t>
  </si>
  <si>
    <t>452</t>
  </si>
  <si>
    <t>Чистое поступление нематериальных активов</t>
  </si>
  <si>
    <t>Чистое поступление непроизведенных активов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</si>
  <si>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</si>
  <si>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</si>
  <si>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</si>
  <si>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Чистое поступление материальных запасов</t>
  </si>
  <si>
    <t xml:space="preserve">х
</t>
  </si>
  <si>
    <t>Чистое изменение расходов будущих периодов</t>
  </si>
  <si>
    <t>Чистое 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</si>
  <si>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</si>
  <si>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</si>
  <si>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>Чистое поступление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</si>
  <si>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</si>
  <si>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</si>
  <si>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>уменьшение задолженности по предоставленным займам (ссудам)</t>
  </si>
  <si>
    <t>уменьшение стоимости иных финансовых активов</t>
  </si>
  <si>
    <t>уменьшение дебиторской задолженности</t>
  </si>
  <si>
    <t>уменьшениезадолженности по внутренним привлеченным заимствованиям</t>
  </si>
  <si>
    <t>уменьшение задолженности по внешним привлеченным заимствованиям</t>
  </si>
  <si>
    <t>уменьшение прочей кредиторской задолженности</t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</si>
  <si>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</si>
  <si>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</si>
  <si>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</si>
  <si>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t>Чистое поступление прав пользования</t>
  </si>
  <si>
    <t>уменьшение стоимости прав пользования</t>
  </si>
  <si>
    <t>МБДОУ "Д/с п.Томаровка"</t>
  </si>
  <si>
    <t>01 января 2023 г.</t>
  </si>
  <si>
    <t>871</t>
  </si>
  <si>
    <t>5</t>
  </si>
  <si>
    <t>500</t>
  </si>
  <si>
    <t>01.01.2023</t>
  </si>
  <si>
    <t>ГОД</t>
  </si>
  <si>
    <t>3</t>
  </si>
  <si>
    <t>уменьшение стоимости материальных запасов</t>
  </si>
  <si>
    <t>Операции с финансовыми активами и обязательствами (стр.420 - стр.510)</t>
  </si>
  <si>
    <t>Операции с финансовыми активами (стр. 430 + стр. 440 + стр. 450 + стр. 460 + стр. 470 + стр. 480)</t>
  </si>
  <si>
    <t>Чистое поступление иных финансовых активов</t>
  </si>
  <si>
    <t>Чистое увеличение дебиторской задолженности</t>
  </si>
  <si>
    <t>в том числе: увеличение стоимости ценных бумаг, кроме акций и иных финансовых инструментов</t>
  </si>
  <si>
    <t>в том числе: увеличение задолженности по предоставленным займам (ссудам)</t>
  </si>
  <si>
    <t>в том числе: увеличение стоимости иных финансовых активов</t>
  </si>
  <si>
    <t>в том числе: увеличение дебиторской задолженности</t>
  </si>
  <si>
    <t>уменьшение стоимости ценных бумаг, кроме акций и иных финансовых инструментов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</si>
  <si>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</si>
  <si>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</si>
  <si>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Чистое увеличение задолженности по внешним привлеченным заимствованиям</t>
  </si>
  <si>
    <t>Чистое увеличение прочей кредиторской задолженности</t>
  </si>
  <si>
    <t>в том числе: увеличение задолженности по внутренним привлеченным заимствованиям</t>
  </si>
  <si>
    <t>в том числе: увеличение задолженности по внешним привлеченным заимствованиям</t>
  </si>
  <si>
    <t>в том числе: увеличение прочей кредиторской задолженности</t>
  </si>
  <si>
    <t>Оплата труда и начисления на выплаты по оплате труда</t>
  </si>
  <si>
    <t>Оплата работ, услуг</t>
  </si>
  <si>
    <t>Доходы от собственности</t>
  </si>
  <si>
    <t>Доходы (стр.030 + стр.040 + стр.050 + стр.060 + стр.070 + стр.090 + стр.100 + стр.110)</t>
  </si>
  <si>
    <t>Доходы от оказания платных услуг (работ), компенсаций затрат</t>
  </si>
  <si>
    <t>Штрафы, пени, неустойки, возмещения ущерба</t>
  </si>
  <si>
    <t>Безвозмездные поступления текущего характера</t>
  </si>
  <si>
    <t>Доходы от операций с активами</t>
  </si>
  <si>
    <t>Прочие доходы</t>
  </si>
  <si>
    <t>Безвозмездные недежные поступления в сектор государственного управления</t>
  </si>
  <si>
    <t>Расходы (стр.160 + стр.170 + стр. 190 + стр.210 + стр. 230 + стр. 240 + стр. 250 + стр. 260 + стр. 270 )</t>
  </si>
  <si>
    <t>Обслуживание долговых обязательств</t>
  </si>
  <si>
    <t>Безвозмездные перечисления текущего характера организациям</t>
  </si>
  <si>
    <t>Безвозмездные перечисления бюджетам</t>
  </si>
  <si>
    <t>Социальное обеспечение</t>
  </si>
  <si>
    <t>Расходы по операциям с активами</t>
  </si>
  <si>
    <t>Безвозмездные перечисления капитального характера организациям</t>
  </si>
  <si>
    <t>Чистый операционный результат (стр.301 - стр.302); (стр.310 + стр.410)</t>
  </si>
  <si>
    <t>Операционный результат до налогообложения (стр.010 - стр.150)</t>
  </si>
  <si>
    <t>Налог на прибыль</t>
  </si>
  <si>
    <t>Операции с нефинансовыми активами (стр.320 + стр.330 + стр.350 + стр.360 + стр.370+ стр.380 + стр.390 + стр.400)</t>
  </si>
  <si>
    <t>Чистое поступление основных средств</t>
  </si>
  <si>
    <t>Чистое изменение затрат на изготовление готовой продукции (работ, услуг)</t>
  </si>
  <si>
    <t>в том числе: увеличение стоимости основных средств</t>
  </si>
  <si>
    <t>в том числе: увеличение стоимости нематериальных активов</t>
  </si>
  <si>
    <t>в том числе: увеличение стоимости непроизведенных активов</t>
  </si>
  <si>
    <t>в том числе: увеличение стоимости материальных запасов</t>
  </si>
  <si>
    <t>в том числе: увеличение стоимости прав пользования</t>
  </si>
  <si>
    <t>14658160</t>
  </si>
  <si>
    <t>в том числе: поступление денежных средств и их эквивалентов</t>
  </si>
  <si>
    <t>Безвозмездные поступления капитального характера</t>
  </si>
  <si>
    <t>Прочие расходы</t>
  </si>
  <si>
    <t>в том числе: увеличение затрат</t>
  </si>
  <si>
    <t>в том числе: увеличение стоимости акций и иных финансовых инструментов</t>
  </si>
  <si>
    <t>291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</si>
  <si>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</si>
  <si>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</si>
  <si>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292</t>
  </si>
  <si>
    <t>271</t>
  </si>
  <si>
    <t>Амортизация</t>
  </si>
  <si>
    <t>272</t>
  </si>
  <si>
    <t>Расходование материальных запасов</t>
  </si>
  <si>
    <t>266</t>
  </si>
  <si>
    <t>Социальные пособия и компенсации персоналу в денежной форме</t>
  </si>
  <si>
    <t>221</t>
  </si>
  <si>
    <t>Услуги связи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</si>
  <si>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</si>
  <si>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</si>
  <si>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</si>
  <si>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</si>
  <si>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</si>
  <si>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</si>
  <si>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</si>
  <si>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</si>
  <si>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227</t>
  </si>
  <si>
    <t>Страхование</t>
  </si>
  <si>
    <t>211</t>
  </si>
  <si>
    <t>Заработная плата</t>
  </si>
  <si>
    <t>Начисления на выплаты по оплате труда</t>
  </si>
  <si>
    <t>213</t>
  </si>
  <si>
    <t>Доходы от выбытия активов</t>
  </si>
  <si>
    <t>172</t>
  </si>
  <si>
    <t>152</t>
  </si>
  <si>
    <t>Поступления текущего характера бюджетным и автономным учреждениям от сектора государственного управления</t>
  </si>
  <si>
    <t>Доходы от оказания платных услуг (работ)</t>
  </si>
  <si>
    <t>131</t>
  </si>
  <si>
    <t>Колосова О.В.</t>
  </si>
  <si>
    <t>Забелина И.С.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</si>
</sst>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5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3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160">
    <xf numFmtId="0" fontId="0" fillId="0" borderId="0" xfId="0"/>
    <xf numFmtId="0" fontId="3" fillId="24" borderId="0" xfId="0" applyFont="1" applyFill="1" applyAlignment="1">
      <alignment horizontal="left"/>
    </xf>
    <xf numFmtId="49" fontId="3" fillId="24" borderId="0" xfId="0" applyNumberFormat="1" applyFont="1" applyFill="1"/>
    <xf numFmtId="0" fontId="3" fillId="24" borderId="0" xfId="0" applyFont="1" applyFill="1"/>
    <xf numFmtId="0" fontId="1" fillId="24" borderId="0" xfId="0" applyFont="1" applyFill="1" applyAlignment="1">
      <alignment horizontal="center"/>
    </xf>
    <xf numFmtId="0" fontId="0" fillId="24" borderId="0" xfId="0" applyFill="1" applyAlignment="1">
      <alignment horizontal="center"/>
    </xf>
    <xf numFmtId="0" fontId="0" fillId="24" borderId="0" xfId="0" applyFill="1" applyBorder="1" applyAlignment="1">
      <alignment horizontal="center"/>
    </xf>
    <xf numFmtId="0" fontId="2" fillId="24" borderId="18" xfId="0" applyFont="1" applyFill="1" applyBorder="1" applyAlignment="1">
      <alignment horizontal="center"/>
    </xf>
    <xf numFmtId="49" fontId="2" fillId="24" borderId="0" xfId="0" applyNumberFormat="1" applyFont="1" applyFill="1"/>
    <xf numFmtId="0" fontId="2" fillId="24" borderId="0" xfId="0" applyFont="1" applyFill="1"/>
    <xf numFmtId="0" fontId="4" fillId="24" borderId="0" xfId="0" applyFont="1" applyFill="1" applyAlignment="1">
      <alignment horizontal="left"/>
    </xf>
    <xf numFmtId="0" fontId="2" fillId="24" borderId="0" xfId="0" applyFont="1" applyFill="1" applyAlignment="1">
      <alignment horizontal="right"/>
    </xf>
    <xf numFmtId="49" fontId="2" fillId="24" borderId="17" xfId="0" applyNumberFormat="1" applyFont="1" applyFill="1" applyBorder="1" applyAlignment="1">
      <alignment horizontal="center"/>
    </xf>
    <xf numFmtId="0" fontId="2" fillId="24" borderId="0" xfId="0" applyFont="1" applyFill="1" applyAlignment="1">
      <alignment horizontal="left"/>
    </xf>
    <xf numFmtId="0" fontId="2" fillId="24" borderId="11" xfId="0" applyFont="1" applyFill="1" applyBorder="1" applyAlignment="1" applyProtection="1">
      <alignment horizontal="center"/>
      <protection locked="0"/>
    </xf>
    <xf numFmtId="14" fontId="2" fillId="24" borderId="17" xfId="0" applyNumberFormat="1" applyFont="1" applyFill="1" applyBorder="1" applyAlignment="1" applyProtection="1">
      <alignment horizontal="center"/>
      <protection locked="0"/>
    </xf>
    <xf numFmtId="0" fontId="0" fillId="24" borderId="11" xfId="0" applyNumberFormat="1" applyFill="1" applyBorder="1" applyAlignment="1" applyProtection="1">
      <alignment horizontal="left" wrapText="1"/>
      <protection locked="0"/>
    </xf>
    <xf numFmtId="49" fontId="2" fillId="24" borderId="17" xfId="0" applyNumberFormat="1" applyFont="1" applyFill="1" applyBorder="1" applyAlignment="1" applyProtection="1">
      <alignment horizontal="center"/>
      <protection locked="0"/>
    </xf>
    <xf numFmtId="0" fontId="0" fillId="24" borderId="38" xfId="0" applyNumberFormat="1" applyFill="1" applyBorder="1" applyAlignment="1" applyProtection="1">
      <alignment horizontal="left" wrapText="1"/>
      <protection locked="0"/>
    </xf>
    <xf numFmtId="0" fontId="2" fillId="24" borderId="17" xfId="0" applyFont="1" applyFill="1" applyBorder="1" applyAlignment="1">
      <alignment horizontal="center"/>
    </xf>
    <xf numFmtId="49" fontId="2" fillId="24" borderId="16" xfId="0" applyNumberFormat="1" applyFont="1" applyFill="1" applyBorder="1" applyAlignment="1" applyProtection="1">
      <alignment horizontal="center"/>
      <protection locked="0"/>
    </xf>
    <xf numFmtId="0" fontId="0" fillId="24" borderId="0" xfId="0" applyNumberFormat="1" applyFill="1" applyBorder="1" applyAlignment="1" applyProtection="1">
      <alignment horizontal="left" wrapText="1"/>
      <protection locked="0"/>
    </xf>
    <xf numFmtId="0" fontId="2" fillId="24" borderId="0" xfId="0" applyFont="1" applyFill="1" applyAlignment="1"/>
    <xf numFmtId="0" fontId="0" fillId="24" borderId="0" xfId="0" applyFill="1"/>
    <xf numFmtId="0" fontId="2" fillId="24" borderId="0" xfId="0" applyFont="1" applyFill="1" applyAlignment="1">
      <alignment horizontal="centerContinuous"/>
    </xf>
    <xf numFmtId="49" fontId="2" fillId="24" borderId="16" xfId="0" applyNumberFormat="1" applyFont="1" applyFill="1" applyBorder="1" applyAlignment="1">
      <alignment horizontal="center"/>
    </xf>
    <xf numFmtId="0" fontId="2" fillId="24" borderId="10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left"/>
    </xf>
    <xf numFmtId="0" fontId="2" fillId="24" borderId="21" xfId="0" applyFont="1" applyFill="1" applyBorder="1" applyAlignment="1" applyProtection="1">
      <alignment horizontal="center"/>
    </xf>
    <xf numFmtId="0" fontId="2" fillId="24" borderId="21" xfId="0" applyFont="1" applyFill="1" applyBorder="1" applyAlignment="1" applyProtection="1">
      <alignment horizontal="center" vertical="center" wrapText="1"/>
    </xf>
    <xf numFmtId="0" fontId="2" fillId="24" borderId="21" xfId="0" applyFont="1" applyFill="1" applyBorder="1" applyAlignment="1" applyProtection="1">
      <alignment horizontal="center" vertical="center" wrapText="1"/>
    </xf>
    <xf numFmtId="49" fontId="2" fillId="24" borderId="21" xfId="0" applyNumberFormat="1" applyFont="1" applyFill="1" applyBorder="1" applyAlignment="1" applyProtection="1">
      <alignment horizontal="center" vertical="center"/>
    </xf>
    <xf numFmtId="49" fontId="2" fillId="24" borderId="22" xfId="0" applyNumberFormat="1" applyFont="1" applyFill="1" applyBorder="1" applyAlignment="1" applyProtection="1">
      <alignment horizontal="center" vertical="center"/>
    </xf>
    <xf numFmtId="0" fontId="2" fillId="24" borderId="23" xfId="0" applyFont="1" applyFill="1" applyBorder="1" applyAlignment="1" applyProtection="1">
      <alignment horizontal="center"/>
    </xf>
    <xf numFmtId="0" fontId="2" fillId="24" borderId="24" xfId="0" applyFont="1" applyFill="1" applyBorder="1" applyAlignment="1" applyProtection="1">
      <alignment horizontal="center"/>
    </xf>
    <xf numFmtId="0" fontId="2" fillId="24" borderId="24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horizontal="center" vertical="center" wrapText="1"/>
    </xf>
    <xf numFmtId="49" fontId="2" fillId="24" borderId="24" xfId="0" applyNumberFormat="1" applyFont="1" applyFill="1" applyBorder="1" applyAlignment="1" applyProtection="1">
      <alignment horizontal="center" vertical="center"/>
    </xf>
    <xf numFmtId="49" fontId="2" fillId="24" borderId="25" xfId="0" applyNumberFormat="1" applyFont="1" applyFill="1" applyBorder="1" applyAlignment="1" applyProtection="1">
      <alignment horizontal="center" vertical="center"/>
    </xf>
    <xf numFmtId="0" fontId="2" fillId="24" borderId="23" xfId="0" applyFont="1" applyFill="1" applyBorder="1" applyAlignment="1" applyProtection="1">
      <alignment horizontal="left"/>
    </xf>
    <xf numFmtId="0" fontId="2" fillId="24" borderId="26" xfId="0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2" fillId="24" borderId="27" xfId="0" applyFont="1" applyFill="1" applyBorder="1" applyAlignment="1" applyProtection="1">
      <alignment horizontal="center" vertical="center"/>
    </xf>
    <xf numFmtId="0" fontId="2" fillId="24" borderId="21" xfId="0" applyFont="1" applyFill="1" applyBorder="1" applyAlignment="1" applyProtection="1">
      <alignment horizontal="center" vertical="center"/>
    </xf>
    <xf numFmtId="0" fontId="2" fillId="24" borderId="20" xfId="0" applyFont="1" applyFill="1" applyBorder="1" applyAlignment="1" applyProtection="1">
      <alignment horizontal="center" vertical="center"/>
    </xf>
    <xf numFmtId="49" fontId="2" fillId="24" borderId="28" xfId="0" applyNumberFormat="1" applyFont="1" applyFill="1" applyBorder="1" applyAlignment="1" applyProtection="1">
      <alignment horizontal="center" vertical="center"/>
    </xf>
    <xf numFmtId="49" fontId="27" fillId="24" borderId="29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164" fontId="26" fillId="24" borderId="19" xfId="0" applyNumberFormat="1" applyFont="1" applyFill="1" applyBorder="1" applyAlignment="1" applyProtection="1">
      <alignment horizontal="right"/>
    </xf>
    <xf numFmtId="164" fontId="26" fillId="24" borderId="31" xfId="0" applyNumberFormat="1" applyFont="1" applyFill="1" applyBorder="1" applyAlignment="1" applyProtection="1">
      <alignment horizontal="right"/>
    </xf>
    <xf numFmtId="49" fontId="5" fillId="24" borderId="32" xfId="0" applyNumberFormat="1" applyFont="1" applyFill="1" applyBorder="1" applyAlignment="1" applyProtection="1">
      <alignment horizontal="left" wrapText="1"/>
    </xf>
    <xf numFmtId="49" fontId="2" fillId="24" borderId="33" xfId="0" applyNumberFormat="1" applyFont="1" applyFill="1" applyBorder="1" applyAlignment="1" applyProtection="1">
      <alignment horizontal="center"/>
    </xf>
    <xf numFmtId="49" fontId="2" fillId="24" borderId="14" xfId="0" applyNumberFormat="1" applyFont="1" applyFill="1" applyBorder="1" applyAlignment="1" applyProtection="1">
      <alignment horizontal="center"/>
    </xf>
    <xf numFmtId="164" fontId="26" fillId="24" borderId="14" xfId="0" applyNumberFormat="1" applyFont="1" applyFill="1" applyBorder="1" applyAlignment="1" applyProtection="1">
      <alignment horizontal="right"/>
    </xf>
    <xf numFmtId="164" fontId="26" fillId="24" borderId="34" xfId="0" applyNumberFormat="1" applyFont="1" applyFill="1" applyBorder="1" applyAlignment="1" applyProtection="1">
      <alignment horizontal="right"/>
    </xf>
    <xf numFmtId="49" fontId="26" fillId="25" borderId="32" xfId="0" applyNumberFormat="1" applyFont="1" applyFill="1" applyBorder="1" applyAlignment="1" applyProtection="1">
      <alignment horizontal="left" wrapText="1" indent="4"/>
    </xf>
    <xf numFmtId="49" fontId="26" fillId="25" borderId="33" xfId="0" applyNumberFormat="1" applyFont="1" applyFill="1" applyBorder="1" applyAlignment="1" applyProtection="1">
      <alignment horizontal="center"/>
    </xf>
    <xf numFmtId="49" fontId="26" fillId="25" borderId="14" xfId="0" applyNumberFormat="1" applyFont="1" applyFill="1" applyBorder="1" applyAlignment="1" applyProtection="1">
      <alignment horizontal="center"/>
      <protection locked="0"/>
    </xf>
    <xf numFmtId="164" fontId="26" fillId="25" borderId="14" xfId="0" applyNumberFormat="1" applyFont="1" applyFill="1" applyBorder="1" applyAlignment="1" applyProtection="1">
      <alignment horizontal="right"/>
    </xf>
    <xf numFmtId="164" fontId="26" fillId="25" borderId="14" xfId="0" applyNumberFormat="1" applyFont="1" applyFill="1" applyBorder="1" applyAlignment="1" applyProtection="1">
      <alignment horizontal="right"/>
      <protection locked="0"/>
    </xf>
    <xf numFmtId="164" fontId="26" fillId="25" borderId="34" xfId="0" applyNumberFormat="1" applyFont="1" applyFill="1" applyBorder="1" applyAlignment="1" applyProtection="1">
      <alignment horizontal="right"/>
    </xf>
    <xf numFmtId="0" fontId="2" fillId="25" borderId="0" xfId="0" applyFont="1" applyFill="1"/>
    <xf numFmtId="49" fontId="26" fillId="24" borderId="32" xfId="0" applyNumberFormat="1" applyFont="1" applyFill="1" applyBorder="1" applyAlignment="1" applyProtection="1">
      <alignment horizontal="left" wrapText="1" indent="1"/>
    </xf>
    <xf numFmtId="49" fontId="26" fillId="24" borderId="33" xfId="0" applyNumberFormat="1" applyFont="1" applyFill="1" applyBorder="1" applyAlignment="1" applyProtection="1">
      <alignment horizontal="center"/>
    </xf>
    <xf numFmtId="49" fontId="26" fillId="24" borderId="14" xfId="0" applyNumberFormat="1" applyFont="1" applyFill="1" applyBorder="1" applyAlignment="1" applyProtection="1">
      <alignment horizontal="center"/>
    </xf>
    <xf numFmtId="49" fontId="26" fillId="24" borderId="32" xfId="0" applyNumberFormat="1" applyFont="1" applyFill="1" applyBorder="1" applyAlignment="1" applyProtection="1">
      <alignment horizontal="left" wrapText="1" indent="4"/>
    </xf>
    <xf numFmtId="49" fontId="26" fillId="24" borderId="14" xfId="0" applyNumberFormat="1" applyFont="1" applyFill="1" applyBorder="1" applyAlignment="1" applyProtection="1">
      <alignment horizontal="center"/>
      <protection locked="0"/>
    </xf>
    <xf numFmtId="164" fontId="26" fillId="24" borderId="14" xfId="0" applyNumberFormat="1" applyFont="1" applyFill="1" applyBorder="1" applyAlignment="1" applyProtection="1">
      <alignment horizontal="right"/>
      <protection locked="0"/>
    </xf>
    <xf numFmtId="49" fontId="26" fillId="24" borderId="32" xfId="0" applyNumberFormat="1" applyFont="1" applyFill="1" applyBorder="1" applyAlignment="1" applyProtection="1">
      <alignment horizontal="left" wrapText="1" indent="3"/>
    </xf>
    <xf numFmtId="49" fontId="26" fillId="24" borderId="35" xfId="0" applyNumberFormat="1" applyFont="1" applyFill="1" applyBorder="1" applyAlignment="1" applyProtection="1">
      <alignment horizontal="center"/>
    </xf>
    <xf numFmtId="49" fontId="26" fillId="24" borderId="15" xfId="0" applyNumberFormat="1" applyFont="1" applyFill="1" applyBorder="1" applyAlignment="1" applyProtection="1">
      <alignment horizontal="center"/>
    </xf>
    <xf numFmtId="164" fontId="26" fillId="24" borderId="15" xfId="0" applyNumberFormat="1" applyFont="1" applyFill="1" applyBorder="1" applyAlignment="1" applyProtection="1">
      <alignment horizontal="right"/>
    </xf>
    <xf numFmtId="164" fontId="26" fillId="24" borderId="36" xfId="0" applyNumberFormat="1" applyFont="1" applyFill="1" applyBorder="1" applyAlignment="1" applyProtection="1">
      <alignment horizontal="right"/>
    </xf>
    <xf numFmtId="0" fontId="2" fillId="24" borderId="0" xfId="0" applyFont="1" applyFill="1" applyProtection="1"/>
    <xf numFmtId="49" fontId="34" fillId="24" borderId="0" xfId="55" applyNumberFormat="1" applyFont="1" applyFill="1" applyAlignment="1">
      <alignment horizontal="left"/>
    </xf>
    <xf numFmtId="49" fontId="5" fillId="24" borderId="29" xfId="0" applyNumberFormat="1" applyFont="1" applyFill="1" applyBorder="1" applyAlignment="1" applyProtection="1">
      <alignment horizontal="left" wrapText="1"/>
    </xf>
    <xf numFmtId="164" fontId="2" fillId="24" borderId="19" xfId="0" applyNumberFormat="1" applyFont="1" applyFill="1" applyBorder="1" applyAlignment="1" applyProtection="1">
      <alignment horizontal="right"/>
    </xf>
    <xf numFmtId="164" fontId="2" fillId="24" borderId="31" xfId="0" applyNumberFormat="1" applyFont="1" applyFill="1" applyBorder="1" applyAlignment="1" applyProtection="1">
      <alignment horizontal="right"/>
    </xf>
    <xf numFmtId="49" fontId="2" fillId="25" borderId="32" xfId="0" applyNumberFormat="1" applyFont="1" applyFill="1" applyBorder="1" applyAlignment="1" applyProtection="1">
      <alignment horizontal="left" wrapText="1" indent="4"/>
    </xf>
    <xf numFmtId="49" fontId="2" fillId="25" borderId="33" xfId="0" applyNumberFormat="1" applyFont="1" applyFill="1" applyBorder="1" applyAlignment="1" applyProtection="1">
      <alignment horizontal="center"/>
    </xf>
    <xf numFmtId="49" fontId="2" fillId="25" borderId="14" xfId="0" applyNumberFormat="1" applyFont="1" applyFill="1" applyBorder="1" applyAlignment="1" applyProtection="1">
      <alignment horizontal="center"/>
      <protection locked="0"/>
    </xf>
    <xf numFmtId="164" fontId="2" fillId="25" borderId="14" xfId="0" applyNumberFormat="1" applyFont="1" applyFill="1" applyBorder="1" applyAlignment="1" applyProtection="1">
      <alignment horizontal="right"/>
      <protection locked="0"/>
    </xf>
    <xf numFmtId="164" fontId="2" fillId="25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1"/>
    </xf>
    <xf numFmtId="164" fontId="2" fillId="24" borderId="14" xfId="0" applyNumberFormat="1" applyFont="1" applyFill="1" applyBorder="1" applyAlignment="1" applyProtection="1">
      <alignment horizontal="right"/>
    </xf>
    <xf numFmtId="164" fontId="2" fillId="24" borderId="34" xfId="0" applyNumberFormat="1" applyFont="1" applyFill="1" applyBorder="1" applyAlignment="1" applyProtection="1">
      <alignment horizontal="right"/>
    </xf>
    <xf numFmtId="49" fontId="27" fillId="24" borderId="32" xfId="0" applyNumberFormat="1" applyFont="1" applyFill="1" applyBorder="1" applyAlignment="1" applyProtection="1">
      <alignment horizontal="center" wrapText="1"/>
    </xf>
    <xf numFmtId="49" fontId="2" fillId="24" borderId="32" xfId="0" applyNumberFormat="1" applyFont="1" applyFill="1" applyBorder="1" applyAlignment="1" applyProtection="1">
      <alignment horizontal="left" wrapText="1" indent="4"/>
    </xf>
    <xf numFmtId="49" fontId="2" fillId="24" borderId="14" xfId="0" applyNumberFormat="1" applyFont="1" applyFill="1" applyBorder="1" applyAlignment="1" applyProtection="1">
      <alignment horizontal="center"/>
      <protection locked="0"/>
    </xf>
    <xf numFmtId="164" fontId="2" fillId="24" borderId="14" xfId="0" applyNumberFormat="1" applyFont="1" applyFill="1" applyBorder="1" applyAlignment="1" applyProtection="1">
      <alignment horizontal="right"/>
      <protection locked="0"/>
    </xf>
    <xf numFmtId="49" fontId="2" fillId="24" borderId="35" xfId="0" applyNumberFormat="1" applyFont="1" applyFill="1" applyBorder="1" applyAlignment="1" applyProtection="1">
      <alignment horizontal="center"/>
    </xf>
    <xf numFmtId="49" fontId="2" fillId="24" borderId="15" xfId="0" applyNumberFormat="1" applyFont="1" applyFill="1" applyBorder="1" applyAlignment="1" applyProtection="1">
      <alignment horizontal="center"/>
    </xf>
    <xf numFmtId="164" fontId="2" fillId="24" borderId="15" xfId="0" applyNumberFormat="1" applyFont="1" applyFill="1" applyBorder="1" applyAlignment="1" applyProtection="1">
      <alignment horizontal="right"/>
    </xf>
    <xf numFmtId="164" fontId="2" fillId="24" borderId="36" xfId="0" applyNumberFormat="1" applyFont="1" applyFill="1" applyBorder="1" applyAlignment="1" applyProtection="1">
      <alignment horizontal="right"/>
    </xf>
    <xf numFmtId="0" fontId="2" fillId="24" borderId="21" xfId="0" applyFont="1" applyFill="1" applyBorder="1" applyAlignment="1" applyProtection="1">
      <alignment horizontal="left"/>
    </xf>
    <xf numFmtId="0" fontId="2" fillId="24" borderId="26" xfId="0" applyFont="1" applyFill="1" applyBorder="1" applyAlignment="1" applyProtection="1">
      <alignment horizontal="left"/>
    </xf>
    <xf numFmtId="0" fontId="2" fillId="24" borderId="26" xfId="0" applyFont="1" applyFill="1" applyBorder="1" applyAlignment="1" applyProtection="1">
      <alignment horizontal="center"/>
    </xf>
    <xf numFmtId="49" fontId="2" fillId="24" borderId="26" xfId="0" applyNumberFormat="1" applyFont="1" applyFill="1" applyBorder="1" applyAlignment="1" applyProtection="1">
      <alignment horizontal="center" vertical="center"/>
    </xf>
    <xf numFmtId="0" fontId="2" fillId="24" borderId="15" xfId="0" applyFont="1" applyFill="1" applyBorder="1" applyAlignment="1" applyProtection="1">
      <alignment horizontal="center" vertical="center"/>
    </xf>
    <xf numFmtId="0" fontId="2" fillId="24" borderId="37" xfId="0" applyFont="1" applyFill="1" applyBorder="1" applyAlignment="1" applyProtection="1">
      <alignment horizontal="center" vertical="center"/>
    </xf>
    <xf numFmtId="49" fontId="2" fillId="24" borderId="15" xfId="0" applyNumberFormat="1" applyFont="1" applyFill="1" applyBorder="1" applyAlignment="1" applyProtection="1">
      <alignment horizontal="center" vertical="center"/>
    </xf>
    <xf numFmtId="49" fontId="28" fillId="24" borderId="32" xfId="0" applyNumberFormat="1" applyFont="1" applyFill="1" applyBorder="1" applyAlignment="1" applyProtection="1">
      <alignment horizontal="center" wrapText="1"/>
    </xf>
    <xf numFmtId="49" fontId="25" fillId="24" borderId="32" xfId="0" applyNumberFormat="1" applyFont="1" applyFill="1" applyBorder="1" applyAlignment="1" applyProtection="1">
      <alignment horizontal="left" wrapText="1"/>
    </xf>
    <xf numFmtId="49" fontId="2" fillId="24" borderId="11" xfId="0" applyNumberFormat="1" applyFont="1" applyFill="1" applyBorder="1" applyAlignment="1" applyProtection="1">
      <alignment horizontal="right"/>
    </xf>
    <xf numFmtId="49" fontId="26" fillId="24" borderId="29" xfId="0" applyNumberFormat="1" applyFont="1" applyFill="1" applyBorder="1" applyAlignment="1" applyProtection="1">
      <alignment horizontal="left" wrapText="1" indent="4"/>
    </xf>
    <xf numFmtId="49" fontId="26" fillId="24" borderId="30" xfId="0" applyNumberFormat="1" applyFont="1" applyFill="1" applyBorder="1" applyAlignment="1" applyProtection="1">
      <alignment horizontal="center"/>
    </xf>
    <xf numFmtId="49" fontId="26" fillId="24" borderId="19" xfId="0" applyNumberFormat="1" applyFont="1" applyFill="1" applyBorder="1" applyAlignment="1" applyProtection="1">
      <alignment horizontal="center"/>
    </xf>
    <xf numFmtId="164" fontId="26" fillId="24" borderId="19" xfId="0" applyNumberFormat="1" applyFont="1" applyFill="1" applyBorder="1" applyAlignment="1" applyProtection="1">
      <alignment horizontal="right"/>
      <protection locked="0"/>
    </xf>
    <xf numFmtId="49" fontId="27" fillId="24" borderId="32" xfId="0" applyNumberFormat="1" applyFont="1" applyFill="1" applyBorder="1" applyAlignment="1" applyProtection="1">
      <alignment horizontal="left" wrapText="1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6" fillId="24" borderId="15" xfId="0" applyNumberFormat="1" applyFont="1" applyFill="1" applyBorder="1" applyAlignment="1" applyProtection="1">
      <alignment horizontal="right"/>
      <protection locked="0"/>
    </xf>
    <xf numFmtId="49" fontId="28" fillId="24" borderId="29" xfId="0" applyNumberFormat="1" applyFont="1" applyFill="1" applyBorder="1" applyAlignment="1" applyProtection="1">
      <alignment horizontal="center" wrapText="1"/>
    </xf>
    <xf numFmtId="0" fontId="2" fillId="24" borderId="0" xfId="0" applyFont="1" applyFill="1" applyBorder="1"/>
    <xf numFmtId="49" fontId="2" fillId="24" borderId="0" xfId="0" applyNumberFormat="1" applyFont="1" applyFill="1" applyAlignment="1">
      <alignment wrapText="1"/>
    </xf>
    <xf numFmtId="164" fontId="2" fillId="24" borderId="15" xfId="0" applyNumberFormat="1" applyFont="1" applyFill="1" applyBorder="1" applyAlignment="1" applyProtection="1">
      <alignment horizontal="right"/>
      <protection locked="0"/>
    </xf>
    <xf numFmtId="49" fontId="2" fillId="24" borderId="0" xfId="0" applyNumberFormat="1" applyFont="1" applyFill="1" applyBorder="1" applyAlignment="1">
      <alignment wrapText="1"/>
    </xf>
    <xf numFmtId="0" fontId="2" fillId="24" borderId="0" xfId="0" applyFont="1" applyFill="1" applyBorder="1" applyAlignment="1">
      <alignment horizontal="left" wrapText="1"/>
    </xf>
    <xf numFmtId="49" fontId="2" fillId="24" borderId="12" xfId="0" applyNumberFormat="1" applyFont="1" applyFill="1" applyBorder="1" applyAlignment="1">
      <alignment horizontal="center"/>
    </xf>
    <xf numFmtId="49" fontId="2" fillId="24" borderId="0" xfId="0" applyNumberFormat="1" applyFont="1" applyFill="1" applyBorder="1" applyAlignment="1">
      <alignment horizontal="center"/>
    </xf>
    <xf numFmtId="164" fontId="2" fillId="24" borderId="0" xfId="0" applyNumberFormat="1" applyFont="1" applyFill="1" applyBorder="1" applyAlignment="1" applyProtection="1">
      <alignment horizontal="center"/>
      <protection locked="0"/>
    </xf>
    <xf numFmtId="164" fontId="2" fillId="24" borderId="0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left" wrapText="1"/>
    </xf>
    <xf numFmtId="49" fontId="2" fillId="24" borderId="11" xfId="0" applyNumberFormat="1" applyFont="1" applyFill="1" applyBorder="1" applyAlignment="1" applyProtection="1">
      <alignment horizontal="center" wrapText="1"/>
      <protection locked="0"/>
    </xf>
    <xf numFmtId="49" fontId="2" fillId="24" borderId="0" xfId="0" applyNumberFormat="1" applyFont="1" applyFill="1" applyBorder="1" applyAlignment="1">
      <alignment horizontal="right" wrapText="1"/>
    </xf>
    <xf numFmtId="49" fontId="2" fillId="24" borderId="11" xfId="0" applyNumberFormat="1" applyFont="1" applyFill="1" applyBorder="1" applyAlignment="1">
      <alignment wrapText="1"/>
    </xf>
    <xf numFmtId="49" fontId="2" fillId="24" borderId="11" xfId="0" applyNumberFormat="1" applyFont="1" applyFill="1" applyBorder="1" applyAlignment="1" applyProtection="1">
      <alignment horizontal="center" wrapText="1"/>
      <protection locked="0"/>
    </xf>
    <xf numFmtId="49" fontId="2" fillId="24" borderId="0" xfId="0" applyNumberFormat="1" applyFont="1" applyFill="1" applyAlignment="1">
      <alignment horizontal="center" wrapText="1"/>
    </xf>
    <xf numFmtId="49" fontId="2" fillId="24" borderId="13" xfId="0" applyNumberFormat="1" applyFont="1" applyFill="1" applyBorder="1" applyAlignment="1">
      <alignment horizontal="center" wrapText="1"/>
    </xf>
    <xf numFmtId="49" fontId="2" fillId="24" borderId="13" xfId="0" applyNumberFormat="1" applyFont="1" applyFill="1" applyBorder="1" applyAlignment="1"/>
    <xf numFmtId="49" fontId="2" fillId="24" borderId="0" xfId="0" applyNumberFormat="1" applyFont="1" applyFill="1" applyAlignment="1">
      <alignment horizontal="left" wrapText="1"/>
    </xf>
    <xf numFmtId="49" fontId="6" fillId="24" borderId="0" xfId="0" applyNumberFormat="1" applyFont="1" applyFill="1" applyAlignment="1">
      <alignment horizontal="right" wrapText="1"/>
    </xf>
    <xf numFmtId="0" fontId="2" fillId="24" borderId="11" xfId="0" applyNumberFormat="1" applyFont="1" applyFill="1" applyBorder="1" applyAlignment="1" applyProtection="1">
      <alignment horizontal="left" wrapText="1"/>
      <protection locked="0"/>
    </xf>
    <xf numFmtId="49" fontId="2" fillId="24" borderId="0" xfId="0" applyNumberFormat="1" applyFont="1" applyFill="1" applyAlignment="1">
      <alignment horizontal="right" wrapText="1"/>
    </xf>
    <xf numFmtId="49" fontId="2" fillId="24" borderId="11" xfId="0" applyNumberFormat="1" applyFont="1" applyFill="1" applyBorder="1" applyAlignment="1">
      <alignment horizontal="center" wrapText="1"/>
    </xf>
    <xf numFmtId="49" fontId="2" fillId="24" borderId="0" xfId="0" applyNumberFormat="1" applyFont="1" applyFill="1" applyBorder="1" applyAlignment="1">
      <alignment horizontal="center" wrapText="1"/>
    </xf>
    <xf numFmtId="49" fontId="3" fillId="24" borderId="0" xfId="0" applyNumberFormat="1" applyFont="1" applyFill="1" applyAlignment="1">
      <alignment wrapText="1"/>
    </xf>
    <xf numFmtId="49" fontId="2" fillId="24" borderId="0" xfId="0" applyNumberFormat="1" applyFont="1" applyFill="1" applyAlignment="1" applyProtection="1">
      <alignment horizontal="left" wrapText="1"/>
      <protection locked="0"/>
    </xf>
    <xf numFmtId="49" fontId="2" fillId="24" borderId="0" xfId="0" applyNumberFormat="1" applyFont="1" applyFill="1" applyBorder="1" applyAlignment="1">
      <alignment horizontal="center" vertical="center" wrapText="1"/>
    </xf>
    <xf numFmtId="49" fontId="3" fillId="24" borderId="0" xfId="0" applyNumberFormat="1" applyFont="1" applyFill="1" applyAlignment="1">
      <alignment horizontal="left" wrapText="1"/>
    </xf>
    <xf numFmtId="0" fontId="3" fillId="24" borderId="42" xfId="0" applyFont="1" applyFill="1" applyBorder="1" applyAlignment="1">
      <alignment horizontal="center"/>
    </xf>
    <xf numFmtId="0" fontId="3" fillId="24" borderId="43" xfId="0" applyFont="1" applyFill="1" applyBorder="1" applyAlignment="1">
      <alignment horizontal="center"/>
    </xf>
    <xf numFmtId="0" fontId="29" fillId="24" borderId="43" xfId="0" applyFont="1" applyFill="1" applyBorder="1" applyAlignment="1">
      <alignment horizontal="center" vertical="center"/>
    </xf>
    <xf numFmtId="0" fontId="29" fillId="24" borderId="44" xfId="0" applyFont="1" applyFill="1" applyBorder="1" applyAlignment="1">
      <alignment horizontal="center" vertical="center"/>
    </xf>
    <xf numFmtId="0" fontId="30" fillId="25" borderId="45" xfId="0" applyFont="1" applyFill="1" applyBorder="1" applyAlignment="1">
      <alignment horizontal="right"/>
    </xf>
    <xf numFmtId="0" fontId="30" fillId="25" borderId="39" xfId="0" applyFont="1" applyFill="1" applyBorder="1" applyAlignment="1">
      <alignment horizontal="right"/>
    </xf>
    <xf numFmtId="49" fontId="32" fillId="25" borderId="39" xfId="0" applyNumberFormat="1" applyFont="1" applyFill="1" applyBorder="1" applyAlignment="1">
      <alignment horizontal="left" indent="1"/>
    </xf>
    <xf numFmtId="49" fontId="32" fillId="25" borderId="40" xfId="0" applyNumberFormat="1" applyFont="1" applyFill="1" applyBorder="1" applyAlignment="1">
      <alignment horizontal="left" indent="1"/>
    </xf>
    <xf numFmtId="0" fontId="30" fillId="25" borderId="46" xfId="0" applyFont="1" applyFill="1" applyBorder="1" applyAlignment="1">
      <alignment horizontal="right"/>
    </xf>
    <xf numFmtId="0" fontId="30" fillId="25" borderId="0" xfId="0" applyFont="1" applyFill="1" applyBorder="1" applyAlignment="1">
      <alignment horizontal="right"/>
    </xf>
    <xf numFmtId="14" fontId="32" fillId="25" borderId="0" xfId="0" applyNumberFormat="1" applyFont="1" applyFill="1" applyBorder="1" applyAlignment="1">
      <alignment horizontal="left" indent="1"/>
    </xf>
    <xf numFmtId="14" fontId="32" fillId="25" borderId="41" xfId="0" applyNumberFormat="1" applyFont="1" applyFill="1" applyBorder="1" applyAlignment="1">
      <alignment horizontal="left" indent="1"/>
    </xf>
    <xf numFmtId="49" fontId="32" fillId="25" borderId="0" xfId="0" applyNumberFormat="1" applyFont="1" applyFill="1" applyBorder="1" applyAlignment="1">
      <alignment horizontal="left" indent="1"/>
    </xf>
    <xf numFmtId="49" fontId="32" fillId="25" borderId="41" xfId="0" applyNumberFormat="1" applyFont="1" applyFill="1" applyBorder="1" applyAlignment="1">
      <alignment horizontal="left" indent="1"/>
    </xf>
    <xf numFmtId="0" fontId="30" fillId="25" borderId="47" xfId="0" applyFont="1" applyFill="1" applyBorder="1" applyAlignment="1">
      <alignment horizontal="right"/>
    </xf>
    <xf numFmtId="0" fontId="30" fillId="25" borderId="48" xfId="0" applyFont="1" applyFill="1" applyBorder="1" applyAlignment="1">
      <alignment horizontal="right"/>
    </xf>
    <xf numFmtId="49" fontId="32" fillId="25" borderId="48" xfId="0" applyNumberFormat="1" applyFont="1" applyFill="1" applyBorder="1" applyAlignment="1">
      <alignment horizontal="left" wrapText="1" indent="1"/>
    </xf>
    <xf numFmtId="49" fontId="32" fillId="25" borderId="49" xfId="0" applyNumberFormat="1" applyFont="1" applyFill="1" applyBorder="1" applyAlignment="1">
      <alignment horizontal="left" wrapText="1" indent="1"/>
    </xf>
    <xf numFmtId="0" fontId="31" fillId="25" borderId="39" xfId="0" applyFont="1" applyFill="1" applyBorder="1" applyAlignment="1">
      <alignment horizontal="center"/>
    </xf>
    <xf numFmtId="49" fontId="31" fillId="25" borderId="39" xfId="0" applyNumberFormat="1" applyFont="1" applyFill="1" applyBorder="1" applyAlignment="1">
      <alignment horizontal="left" inden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170</xdr:row>
      <xdr:rowOff>57150</xdr:rowOff>
    </xdr:from>
    <xdr:to>
      <xdr:col>4</xdr:col>
      <xdr:colOff>1038225</xdr:colOff>
      <xdr:row>170</xdr:row>
      <xdr:rowOff>581025</xdr:rowOff>
    </xdr:to>
    <xdr:pic>
      <xdr:nvPicPr>
        <xdr:cNvPr id="11921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00418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K183"/>
  <sheetViews>
    <sheetView tabSelected="1" view="pageBreakPreview" topLeftCell="A131" zoomScale="60" zoomScaleNormal="100" workbookViewId="0">
      <selection activeCell="O153" sqref="O153"/>
    </sheetView>
  </sheetViews>
  <sheetFormatPr defaultRowHeight="15" x14ac:dyDescent="0.2"/>
  <cols>
    <col min="1" max="1" width="0.85546875" style="3" customWidth="1"/>
    <col min="2" max="2" width="62.28515625" style="1" customWidth="1"/>
    <col min="3" max="3" width="4.7109375" style="1" customWidth="1"/>
    <col min="4" max="4" width="5.5703125" style="1" customWidth="1"/>
    <col min="5" max="6" width="17.7109375" style="1" customWidth="1"/>
    <col min="7" max="8" width="17.7109375" style="2" customWidth="1"/>
    <col min="9" max="9" width="9.140625" style="3" hidden="1" customWidth="1"/>
    <col min="10" max="10" width="10.28515625" style="3" hidden="1" customWidth="1"/>
    <col min="11" max="11" width="0.85546875" style="3" customWidth="1"/>
    <col min="12" max="16384" width="9.140625" style="3"/>
  </cols>
  <sheetData>
    <row r="1" spans="2:10" ht="5.0999999999999996" customHeight="1" thickBot="1" x14ac:dyDescent="0.25"/>
    <row r="2" spans="2:10" ht="15.75" x14ac:dyDescent="0.25">
      <c r="B2" s="4" t="s">
        <v>0</v>
      </c>
      <c r="C2" s="5"/>
      <c r="D2" s="5"/>
      <c r="E2" s="5"/>
      <c r="F2" s="5"/>
      <c r="G2" s="6"/>
      <c r="H2" s="7" t="s">
        <v>1</v>
      </c>
      <c r="I2" s="8"/>
      <c r="J2" s="9" t="s">
        <v>134</v>
      </c>
    </row>
    <row r="3" spans="2:10" x14ac:dyDescent="0.2">
      <c r="B3" s="10"/>
      <c r="C3" s="10"/>
      <c r="D3" s="10"/>
      <c r="E3" s="10"/>
      <c r="F3" s="10"/>
      <c r="G3" s="11" t="s">
        <v>105</v>
      </c>
      <c r="H3" s="12" t="s">
        <v>2</v>
      </c>
      <c r="I3" s="8" t="s">
        <v>207</v>
      </c>
      <c r="J3" s="9" t="s">
        <v>133</v>
      </c>
    </row>
    <row r="4" spans="2:10" x14ac:dyDescent="0.2">
      <c r="B4" s="13"/>
      <c r="C4" s="9" t="s">
        <v>110</v>
      </c>
      <c r="D4" s="14" t="s">
        <v>205</v>
      </c>
      <c r="E4" s="14"/>
      <c r="F4" s="9"/>
      <c r="G4" s="11" t="s">
        <v>106</v>
      </c>
      <c r="H4" s="15">
        <v>44927</v>
      </c>
      <c r="I4" s="8" t="s">
        <v>208</v>
      </c>
      <c r="J4" s="9" t="s">
        <v>135</v>
      </c>
    </row>
    <row r="5" spans="2:10" x14ac:dyDescent="0.2">
      <c r="B5" s="13" t="s">
        <v>111</v>
      </c>
      <c r="C5" s="16" t="s">
        <v>204</v>
      </c>
      <c r="D5" s="16"/>
      <c r="E5" s="16"/>
      <c r="F5" s="16"/>
      <c r="G5" s="11" t="s">
        <v>107</v>
      </c>
      <c r="H5" s="17"/>
      <c r="I5" s="8" t="s">
        <v>209</v>
      </c>
      <c r="J5" s="9" t="s">
        <v>136</v>
      </c>
    </row>
    <row r="6" spans="2:10" ht="29.25" customHeight="1" x14ac:dyDescent="0.2">
      <c r="B6" s="13" t="s">
        <v>112</v>
      </c>
      <c r="C6" s="18"/>
      <c r="D6" s="18"/>
      <c r="E6" s="18"/>
      <c r="F6" s="18"/>
      <c r="G6" s="11" t="s">
        <v>125</v>
      </c>
      <c r="H6" s="19">
        <v>3121002488</v>
      </c>
      <c r="I6" s="8"/>
      <c r="J6" s="9" t="s">
        <v>137</v>
      </c>
    </row>
    <row r="7" spans="2:10" ht="45" customHeight="1" x14ac:dyDescent="0.2">
      <c r="B7" s="13" t="s">
        <v>113</v>
      </c>
      <c r="C7" s="18"/>
      <c r="D7" s="18"/>
      <c r="E7" s="18"/>
      <c r="F7" s="18"/>
      <c r="G7" s="11" t="s">
        <v>126</v>
      </c>
      <c r="H7" s="20" t="s">
        <v>257</v>
      </c>
      <c r="I7" s="8" t="s">
        <v>211</v>
      </c>
      <c r="J7" s="9" t="s">
        <v>138</v>
      </c>
    </row>
    <row r="8" spans="2:10" x14ac:dyDescent="0.2">
      <c r="C8" s="21"/>
      <c r="D8" s="21"/>
      <c r="E8" s="21"/>
      <c r="F8" s="21"/>
      <c r="G8" s="11" t="s">
        <v>107</v>
      </c>
      <c r="H8" s="17"/>
      <c r="I8" s="8"/>
      <c r="J8" s="9" t="s">
        <v>139</v>
      </c>
    </row>
    <row r="9" spans="2:10" ht="28.5" customHeight="1" x14ac:dyDescent="0.2">
      <c r="B9" s="13" t="s">
        <v>114</v>
      </c>
      <c r="C9" s="16"/>
      <c r="D9" s="16"/>
      <c r="E9" s="16"/>
      <c r="F9" s="16"/>
      <c r="G9" s="11" t="s">
        <v>125</v>
      </c>
      <c r="H9" s="17"/>
      <c r="I9" s="8"/>
      <c r="J9" s="9" t="s">
        <v>140</v>
      </c>
    </row>
    <row r="10" spans="2:10" x14ac:dyDescent="0.2">
      <c r="B10" s="22" t="s">
        <v>3</v>
      </c>
      <c r="C10" s="23"/>
      <c r="D10" s="8"/>
      <c r="E10" s="24"/>
      <c r="F10" s="24"/>
      <c r="G10" s="11" t="s">
        <v>108</v>
      </c>
      <c r="H10" s="25" t="s">
        <v>206</v>
      </c>
      <c r="I10" s="8" t="s">
        <v>210</v>
      </c>
      <c r="J10" s="9" t="s">
        <v>141</v>
      </c>
    </row>
    <row r="11" spans="2:10" ht="15.75" thickBot="1" x14ac:dyDescent="0.25">
      <c r="B11" s="13" t="s">
        <v>199</v>
      </c>
      <c r="C11" s="23"/>
      <c r="D11" s="8"/>
      <c r="E11" s="24"/>
      <c r="F11" s="24"/>
      <c r="G11" s="11" t="s">
        <v>109</v>
      </c>
      <c r="H11" s="26">
        <v>383</v>
      </c>
      <c r="I11" s="8"/>
      <c r="J11" s="9" t="s">
        <v>142</v>
      </c>
    </row>
    <row r="12" spans="2:10" x14ac:dyDescent="0.2">
      <c r="B12" s="24"/>
      <c r="C12" s="24"/>
      <c r="D12" s="24"/>
      <c r="E12" s="24"/>
      <c r="F12" s="24"/>
      <c r="G12" s="24"/>
      <c r="H12" s="24"/>
      <c r="I12" s="8"/>
      <c r="J12" s="9" t="s">
        <v>143</v>
      </c>
    </row>
    <row r="13" spans="2:10" s="9" customFormat="1" ht="12" customHeight="1" x14ac:dyDescent="0.2">
      <c r="B13" s="27"/>
      <c r="C13" s="28" t="s">
        <v>4</v>
      </c>
      <c r="D13" s="29" t="s">
        <v>5</v>
      </c>
      <c r="E13" s="30" t="s">
        <v>6</v>
      </c>
      <c r="F13" s="30" t="s">
        <v>127</v>
      </c>
      <c r="G13" s="31" t="s">
        <v>130</v>
      </c>
      <c r="H13" s="32"/>
      <c r="I13" s="8"/>
      <c r="J13" s="9" t="s">
        <v>144</v>
      </c>
    </row>
    <row r="14" spans="2:10" s="9" customFormat="1" ht="12" customHeight="1" x14ac:dyDescent="0.2">
      <c r="B14" s="33" t="s">
        <v>7</v>
      </c>
      <c r="C14" s="34" t="s">
        <v>8</v>
      </c>
      <c r="D14" s="35"/>
      <c r="E14" s="36" t="s">
        <v>9</v>
      </c>
      <c r="F14" s="36" t="s">
        <v>128</v>
      </c>
      <c r="G14" s="37" t="s">
        <v>131</v>
      </c>
      <c r="H14" s="38" t="s">
        <v>10</v>
      </c>
      <c r="I14" s="8"/>
      <c r="J14" s="9" t="s">
        <v>145</v>
      </c>
    </row>
    <row r="15" spans="2:10" s="9" customFormat="1" ht="12" customHeight="1" x14ac:dyDescent="0.2">
      <c r="B15" s="39"/>
      <c r="C15" s="34" t="s">
        <v>11</v>
      </c>
      <c r="D15" s="40"/>
      <c r="E15" s="41" t="s">
        <v>12</v>
      </c>
      <c r="F15" s="36" t="s">
        <v>129</v>
      </c>
      <c r="G15" s="37" t="s">
        <v>132</v>
      </c>
      <c r="H15" s="38"/>
      <c r="I15" s="8"/>
      <c r="J15" s="9" t="s">
        <v>146</v>
      </c>
    </row>
    <row r="16" spans="2:10" s="9" customFormat="1" ht="12" customHeight="1" thickBot="1" x14ac:dyDescent="0.25">
      <c r="B16" s="42">
        <v>1</v>
      </c>
      <c r="C16" s="43">
        <v>2</v>
      </c>
      <c r="D16" s="43">
        <v>3</v>
      </c>
      <c r="E16" s="44">
        <v>4</v>
      </c>
      <c r="F16" s="44">
        <v>5</v>
      </c>
      <c r="G16" s="31" t="s">
        <v>13</v>
      </c>
      <c r="H16" s="45" t="s">
        <v>14</v>
      </c>
      <c r="I16" s="8"/>
      <c r="J16" s="9" t="s">
        <v>147</v>
      </c>
    </row>
    <row r="17" spans="2:10" s="9" customFormat="1" ht="24" x14ac:dyDescent="0.2">
      <c r="B17" s="46" t="s">
        <v>232</v>
      </c>
      <c r="C17" s="47" t="s">
        <v>15</v>
      </c>
      <c r="D17" s="48" t="s">
        <v>16</v>
      </c>
      <c r="E17" s="49">
        <f>E18+E21+E24+E27+E30+E33+E41+E44</f>
        <v>190000</v>
      </c>
      <c r="F17" s="49">
        <f>F18+F21+F24+F27+F30+F33+F41+F44</f>
        <v>39224802.390000001</v>
      </c>
      <c r="G17" s="49">
        <f>G18+G21+G24+G27+G30+G33+G41+G44</f>
        <v>1685643.55</v>
      </c>
      <c r="H17" s="50">
        <f>H18+H21+H24+H27+H30+H33+H41+H44</f>
        <v>41100445.939999998</v>
      </c>
    </row>
    <row r="18" spans="2:10" s="9" customFormat="1" ht="12" x14ac:dyDescent="0.2">
      <c r="B18" s="51" t="s">
        <v>231</v>
      </c>
      <c r="C18" s="52" t="s">
        <v>17</v>
      </c>
      <c r="D18" s="53" t="s">
        <v>18</v>
      </c>
      <c r="E18" s="54">
        <f>SUM(E19:E20)</f>
        <v>0</v>
      </c>
      <c r="F18" s="54">
        <f>SUM(F19:F20)</f>
        <v>0</v>
      </c>
      <c r="G18" s="54">
        <f>SUM(G19:G20)</f>
        <v>0</v>
      </c>
      <c r="H18" s="55">
        <f>SUM(H19:H20)</f>
        <v>0</v>
      </c>
    </row>
    <row r="19" spans="2:10" s="9" customFormat="1" ht="11.25" x14ac:dyDescent="0.2">
      <c r="B19" s="56"/>
      <c r="C19" s="57"/>
      <c r="D19" s="58"/>
      <c r="E19" s="59"/>
      <c r="F19" s="59"/>
      <c r="G19" s="60"/>
      <c r="H19" s="61">
        <f>SUM(E19:G19)</f>
        <v>0</v>
      </c>
      <c r="I19" s="62"/>
      <c r="J19" s="62"/>
    </row>
    <row r="20" spans="2:10" s="9" customFormat="1" ht="11.25" hidden="1" x14ac:dyDescent="0.2">
      <c r="B20" s="63"/>
      <c r="C20" s="64"/>
      <c r="D20" s="65"/>
      <c r="E20" s="54"/>
      <c r="F20" s="54"/>
      <c r="G20" s="54"/>
      <c r="H20" s="55"/>
    </row>
    <row r="21" spans="2:10" s="9" customFormat="1" ht="12" x14ac:dyDescent="0.2">
      <c r="B21" s="51" t="s">
        <v>233</v>
      </c>
      <c r="C21" s="52" t="s">
        <v>19</v>
      </c>
      <c r="D21" s="53" t="s">
        <v>20</v>
      </c>
      <c r="E21" s="54">
        <f>SUM(E22:E23)</f>
        <v>0</v>
      </c>
      <c r="F21" s="54">
        <f>SUM(F22:F23)</f>
        <v>39394307.310000002</v>
      </c>
      <c r="G21" s="54">
        <f>SUM(G22:G23)</f>
        <v>1685643.55</v>
      </c>
      <c r="H21" s="55">
        <f>SUM(H22:H23)</f>
        <v>41079950.859999999</v>
      </c>
    </row>
    <row r="22" spans="2:10" s="9" customFormat="1" ht="11.25" x14ac:dyDescent="0.2">
      <c r="B22" s="66" t="s">
        <v>293</v>
      </c>
      <c r="C22" s="64" t="s">
        <v>19</v>
      </c>
      <c r="D22" s="67" t="s">
        <v>294</v>
      </c>
      <c r="E22" s="68">
        <v>0</v>
      </c>
      <c r="F22" s="68">
        <v>39394307.310000002</v>
      </c>
      <c r="G22" s="68">
        <v>1685643.55</v>
      </c>
      <c r="H22" s="55">
        <f>SUM(E22:G22)</f>
        <v>41079950.859999999</v>
      </c>
    </row>
    <row r="23" spans="2:10" s="9" customFormat="1" ht="11.25" hidden="1" x14ac:dyDescent="0.2">
      <c r="B23" s="63"/>
      <c r="C23" s="64"/>
      <c r="D23" s="65"/>
      <c r="E23" s="54"/>
      <c r="F23" s="54"/>
      <c r="G23" s="54"/>
      <c r="H23" s="55"/>
    </row>
    <row r="24" spans="2:10" s="9" customFormat="1" ht="12" x14ac:dyDescent="0.2">
      <c r="B24" s="51" t="s">
        <v>234</v>
      </c>
      <c r="C24" s="52" t="s">
        <v>21</v>
      </c>
      <c r="D24" s="53" t="s">
        <v>22</v>
      </c>
      <c r="E24" s="54">
        <f>SUM(E25:E26)</f>
        <v>0</v>
      </c>
      <c r="F24" s="54">
        <f>SUM(F25:F26)</f>
        <v>0</v>
      </c>
      <c r="G24" s="54">
        <f>SUM(G25:G26)</f>
        <v>0</v>
      </c>
      <c r="H24" s="55">
        <f>SUM(H25:H26)</f>
        <v>0</v>
      </c>
    </row>
    <row r="25" spans="2:10" s="9" customFormat="1" ht="11.25" x14ac:dyDescent="0.2">
      <c r="B25" s="56"/>
      <c r="C25" s="57"/>
      <c r="D25" s="58"/>
      <c r="E25" s="59"/>
      <c r="F25" s="59"/>
      <c r="G25" s="60"/>
      <c r="H25" s="61">
        <f>SUM(E25:G25)</f>
        <v>0</v>
      </c>
      <c r="I25" s="62"/>
      <c r="J25" s="62"/>
    </row>
    <row r="26" spans="2:10" s="9" customFormat="1" ht="11.25" hidden="1" x14ac:dyDescent="0.2">
      <c r="B26" s="63"/>
      <c r="C26" s="64"/>
      <c r="D26" s="65"/>
      <c r="E26" s="54"/>
      <c r="F26" s="54"/>
      <c r="G26" s="54"/>
      <c r="H26" s="55"/>
    </row>
    <row r="27" spans="2:10" s="9" customFormat="1" ht="12" x14ac:dyDescent="0.2">
      <c r="B27" s="51" t="s">
        <v>235</v>
      </c>
      <c r="C27" s="52" t="s">
        <v>23</v>
      </c>
      <c r="D27" s="53" t="s">
        <v>24</v>
      </c>
      <c r="E27" s="54">
        <f>SUM(E28:E29)</f>
        <v>190000</v>
      </c>
      <c r="F27" s="54">
        <f>SUM(F28:F29)</f>
        <v>0</v>
      </c>
      <c r="G27" s="54">
        <f>SUM(G28:G29)</f>
        <v>0</v>
      </c>
      <c r="H27" s="55">
        <f>SUM(H28:H29)</f>
        <v>190000</v>
      </c>
    </row>
    <row r="28" spans="2:10" s="9" customFormat="1" ht="22.5" x14ac:dyDescent="0.2">
      <c r="B28" s="66" t="s">
        <v>292</v>
      </c>
      <c r="C28" s="64" t="s">
        <v>23</v>
      </c>
      <c r="D28" s="67" t="s">
        <v>291</v>
      </c>
      <c r="E28" s="68">
        <v>190000</v>
      </c>
      <c r="F28" s="54">
        <v>0</v>
      </c>
      <c r="G28" s="68">
        <v>0</v>
      </c>
      <c r="H28" s="55">
        <f>SUM(E28:G28)</f>
        <v>190000</v>
      </c>
    </row>
    <row r="29" spans="2:10" s="9" customFormat="1" ht="11.25" hidden="1" x14ac:dyDescent="0.2">
      <c r="B29" s="63"/>
      <c r="C29" s="64"/>
      <c r="D29" s="65"/>
      <c r="E29" s="54"/>
      <c r="F29" s="54"/>
      <c r="G29" s="54"/>
      <c r="H29" s="55"/>
    </row>
    <row r="30" spans="2:10" s="9" customFormat="1" ht="12" x14ac:dyDescent="0.2">
      <c r="B30" s="51" t="s">
        <v>259</v>
      </c>
      <c r="C30" s="52" t="s">
        <v>172</v>
      </c>
      <c r="D30" s="53" t="s">
        <v>30</v>
      </c>
      <c r="E30" s="54">
        <f>SUM(E31:E32)</f>
        <v>0</v>
      </c>
      <c r="F30" s="54">
        <f>SUM(F31:F32)</f>
        <v>0</v>
      </c>
      <c r="G30" s="54">
        <f>SUM(G31:G32)</f>
        <v>0</v>
      </c>
      <c r="H30" s="55">
        <f>SUM(H31:H32)</f>
        <v>0</v>
      </c>
    </row>
    <row r="31" spans="2:10" s="9" customFormat="1" ht="11.25" x14ac:dyDescent="0.2">
      <c r="B31" s="56"/>
      <c r="C31" s="57"/>
      <c r="D31" s="58"/>
      <c r="E31" s="60"/>
      <c r="F31" s="60"/>
      <c r="G31" s="60"/>
      <c r="H31" s="61">
        <f>SUM(E31:G31)</f>
        <v>0</v>
      </c>
      <c r="I31" s="62"/>
      <c r="J31" s="62"/>
    </row>
    <row r="32" spans="2:10" s="9" customFormat="1" ht="11.25" hidden="1" x14ac:dyDescent="0.2">
      <c r="B32" s="63"/>
      <c r="C32" s="64"/>
      <c r="D32" s="65"/>
      <c r="E32" s="54"/>
      <c r="F32" s="54"/>
      <c r="G32" s="54"/>
      <c r="H32" s="55"/>
    </row>
    <row r="33" spans="2:10" s="9" customFormat="1" ht="12" x14ac:dyDescent="0.2">
      <c r="B33" s="51" t="s">
        <v>236</v>
      </c>
      <c r="C33" s="52" t="s">
        <v>25</v>
      </c>
      <c r="D33" s="53" t="s">
        <v>26</v>
      </c>
      <c r="E33" s="54">
        <f>SUM(E34:E35)</f>
        <v>0</v>
      </c>
      <c r="F33" s="54">
        <f>SUM(F34:F35)</f>
        <v>-169504.92</v>
      </c>
      <c r="G33" s="54">
        <f>SUM(G34:G35)</f>
        <v>0</v>
      </c>
      <c r="H33" s="55">
        <f>SUM(H34:H35)</f>
        <v>-169504.92</v>
      </c>
    </row>
    <row r="34" spans="2:10" s="9" customFormat="1" ht="11.25" x14ac:dyDescent="0.2">
      <c r="B34" s="66" t="s">
        <v>289</v>
      </c>
      <c r="C34" s="64" t="s">
        <v>25</v>
      </c>
      <c r="D34" s="67" t="s">
        <v>290</v>
      </c>
      <c r="E34" s="68">
        <v>0</v>
      </c>
      <c r="F34" s="68">
        <v>-169504.92</v>
      </c>
      <c r="G34" s="68">
        <v>0</v>
      </c>
      <c r="H34" s="55">
        <f>SUM(E34:G34)</f>
        <v>-169504.92</v>
      </c>
    </row>
    <row r="35" spans="2:10" s="9" customFormat="1" ht="0.75" customHeight="1" thickBot="1" x14ac:dyDescent="0.25">
      <c r="B35" s="69"/>
      <c r="C35" s="70"/>
      <c r="D35" s="71"/>
      <c r="E35" s="72"/>
      <c r="F35" s="72"/>
      <c r="G35" s="72"/>
      <c r="H35" s="73"/>
    </row>
    <row r="36" spans="2:10" s="9" customFormat="1" ht="12.2" customHeight="1" x14ac:dyDescent="0.2">
      <c r="B36" s="74"/>
      <c r="C36" s="74"/>
      <c r="D36" s="74"/>
      <c r="E36" s="74"/>
      <c r="F36" s="74"/>
      <c r="G36" s="74"/>
      <c r="H36" s="74" t="s">
        <v>28</v>
      </c>
      <c r="J36" s="75" t="s">
        <v>168</v>
      </c>
    </row>
    <row r="37" spans="2:10" s="9" customFormat="1" ht="12.2" customHeight="1" x14ac:dyDescent="0.2">
      <c r="B37" s="27"/>
      <c r="C37" s="28" t="s">
        <v>4</v>
      </c>
      <c r="D37" s="29" t="s">
        <v>5</v>
      </c>
      <c r="E37" s="30" t="s">
        <v>6</v>
      </c>
      <c r="F37" s="30" t="s">
        <v>127</v>
      </c>
      <c r="G37" s="31" t="s">
        <v>130</v>
      </c>
      <c r="H37" s="32"/>
      <c r="J37" s="75" t="s">
        <v>169</v>
      </c>
    </row>
    <row r="38" spans="2:10" s="9" customFormat="1" ht="12.2" customHeight="1" x14ac:dyDescent="0.2">
      <c r="B38" s="33" t="s">
        <v>7</v>
      </c>
      <c r="C38" s="34" t="s">
        <v>8</v>
      </c>
      <c r="D38" s="35"/>
      <c r="E38" s="36" t="s">
        <v>9</v>
      </c>
      <c r="F38" s="36" t="s">
        <v>128</v>
      </c>
      <c r="G38" s="37" t="s">
        <v>131</v>
      </c>
      <c r="H38" s="38" t="s">
        <v>10</v>
      </c>
      <c r="J38" s="75" t="s">
        <v>170</v>
      </c>
    </row>
    <row r="39" spans="2:10" s="9" customFormat="1" ht="12.2" customHeight="1" x14ac:dyDescent="0.2">
      <c r="B39" s="39"/>
      <c r="C39" s="34" t="s">
        <v>11</v>
      </c>
      <c r="D39" s="40"/>
      <c r="E39" s="41" t="s">
        <v>12</v>
      </c>
      <c r="F39" s="36" t="s">
        <v>129</v>
      </c>
      <c r="G39" s="37" t="s">
        <v>132</v>
      </c>
      <c r="H39" s="38"/>
      <c r="J39" s="75" t="s">
        <v>171</v>
      </c>
    </row>
    <row r="40" spans="2:10" s="9" customFormat="1" ht="12.2" customHeight="1" thickBot="1" x14ac:dyDescent="0.25">
      <c r="B40" s="42">
        <v>1</v>
      </c>
      <c r="C40" s="43">
        <v>2</v>
      </c>
      <c r="D40" s="43">
        <v>3</v>
      </c>
      <c r="E40" s="44">
        <v>4</v>
      </c>
      <c r="F40" s="44">
        <v>5</v>
      </c>
      <c r="G40" s="31" t="s">
        <v>13</v>
      </c>
      <c r="H40" s="32" t="s">
        <v>14</v>
      </c>
    </row>
    <row r="41" spans="2:10" s="9" customFormat="1" ht="12" x14ac:dyDescent="0.2">
      <c r="B41" s="76" t="s">
        <v>237</v>
      </c>
      <c r="C41" s="47" t="s">
        <v>16</v>
      </c>
      <c r="D41" s="48" t="s">
        <v>27</v>
      </c>
      <c r="E41" s="77">
        <f>SUM(E42:E43)</f>
        <v>0</v>
      </c>
      <c r="F41" s="77">
        <f>SUM(F42:F43)</f>
        <v>0</v>
      </c>
      <c r="G41" s="77">
        <f>SUM(G42:G43)</f>
        <v>0</v>
      </c>
      <c r="H41" s="78">
        <f>SUM(H42:H43)</f>
        <v>0</v>
      </c>
    </row>
    <row r="42" spans="2:10" s="9" customFormat="1" ht="11.25" x14ac:dyDescent="0.2">
      <c r="B42" s="79"/>
      <c r="C42" s="80"/>
      <c r="D42" s="81"/>
      <c r="E42" s="82"/>
      <c r="F42" s="82"/>
      <c r="G42" s="82"/>
      <c r="H42" s="83">
        <f>SUM(E42:G42)</f>
        <v>0</v>
      </c>
      <c r="I42" s="62"/>
      <c r="J42" s="62"/>
    </row>
    <row r="43" spans="2:10" s="9" customFormat="1" ht="11.25" hidden="1" x14ac:dyDescent="0.2">
      <c r="B43" s="84"/>
      <c r="C43" s="52"/>
      <c r="D43" s="53"/>
      <c r="E43" s="85"/>
      <c r="F43" s="85"/>
      <c r="G43" s="85"/>
      <c r="H43" s="86"/>
    </row>
    <row r="44" spans="2:10" s="9" customFormat="1" ht="24" x14ac:dyDescent="0.2">
      <c r="B44" s="51" t="s">
        <v>238</v>
      </c>
      <c r="C44" s="52" t="s">
        <v>173</v>
      </c>
      <c r="D44" s="53" t="s">
        <v>33</v>
      </c>
      <c r="E44" s="85">
        <f>SUM(E45:E46)</f>
        <v>0</v>
      </c>
      <c r="F44" s="85">
        <f>SUM(F45:F46)</f>
        <v>0</v>
      </c>
      <c r="G44" s="85">
        <f>SUM(G45:G46)</f>
        <v>0</v>
      </c>
      <c r="H44" s="86">
        <f>SUM(H45:H46)</f>
        <v>0</v>
      </c>
    </row>
    <row r="45" spans="2:10" s="9" customFormat="1" ht="11.25" x14ac:dyDescent="0.2">
      <c r="B45" s="79"/>
      <c r="C45" s="80"/>
      <c r="D45" s="81"/>
      <c r="E45" s="82"/>
      <c r="F45" s="82"/>
      <c r="G45" s="82"/>
      <c r="H45" s="83">
        <f>SUM(E45:G45)</f>
        <v>0</v>
      </c>
      <c r="I45" s="62"/>
      <c r="J45" s="62"/>
    </row>
    <row r="46" spans="2:10" s="9" customFormat="1" ht="11.25" hidden="1" x14ac:dyDescent="0.2">
      <c r="B46" s="84"/>
      <c r="C46" s="52"/>
      <c r="D46" s="53"/>
      <c r="E46" s="85"/>
      <c r="F46" s="85"/>
      <c r="G46" s="85"/>
      <c r="H46" s="86"/>
    </row>
    <row r="47" spans="2:10" s="9" customFormat="1" ht="24" x14ac:dyDescent="0.2">
      <c r="B47" s="87" t="s">
        <v>239</v>
      </c>
      <c r="C47" s="52" t="s">
        <v>24</v>
      </c>
      <c r="D47" s="53" t="s">
        <v>29</v>
      </c>
      <c r="E47" s="85">
        <f>E48+E52+E60+E63+E66+E69+E72+E76+E84</f>
        <v>0</v>
      </c>
      <c r="F47" s="85">
        <f>F48+F52+F60+F63+F66+F69+F72+F76+F84</f>
        <v>39597490.229999997</v>
      </c>
      <c r="G47" s="85">
        <f>G48+G52+G60+G63+G66+G69+G72+G76+G84</f>
        <v>2459969.5099999998</v>
      </c>
      <c r="H47" s="86">
        <f>H48+H52+H60+H63+H66+H69+H72+H76+H84</f>
        <v>42057459.740000002</v>
      </c>
    </row>
    <row r="48" spans="2:10" s="9" customFormat="1" ht="12" x14ac:dyDescent="0.2">
      <c r="B48" s="51" t="s">
        <v>229</v>
      </c>
      <c r="C48" s="52" t="s">
        <v>30</v>
      </c>
      <c r="D48" s="53" t="s">
        <v>31</v>
      </c>
      <c r="E48" s="85">
        <f>SUM(E49:E51)</f>
        <v>0</v>
      </c>
      <c r="F48" s="85">
        <f>SUM(F49:F51)</f>
        <v>33408741.129999999</v>
      </c>
      <c r="G48" s="85">
        <f>SUM(G49:G51)</f>
        <v>0</v>
      </c>
      <c r="H48" s="86">
        <f>SUM(H49:H51)</f>
        <v>33408741.129999999</v>
      </c>
    </row>
    <row r="49" spans="2:10" s="9" customFormat="1" ht="11.25" x14ac:dyDescent="0.2">
      <c r="B49" s="88" t="s">
        <v>286</v>
      </c>
      <c r="C49" s="52" t="s">
        <v>30</v>
      </c>
      <c r="D49" s="89" t="s">
        <v>285</v>
      </c>
      <c r="E49" s="90">
        <v>0</v>
      </c>
      <c r="F49" s="90">
        <v>25620631.239999998</v>
      </c>
      <c r="G49" s="90">
        <v>0</v>
      </c>
      <c r="H49" s="86">
        <f>SUM(E49:G49)</f>
        <v>25620631.239999998</v>
      </c>
    </row>
    <row r="50" spans="2:10" s="9" customFormat="1" ht="11.25" x14ac:dyDescent="0.2">
      <c r="B50" s="88" t="s">
        <v>287</v>
      </c>
      <c r="C50" s="52" t="s">
        <v>30</v>
      </c>
      <c r="D50" s="89" t="s">
        <v>288</v>
      </c>
      <c r="E50" s="90">
        <v>0</v>
      </c>
      <c r="F50" s="90">
        <v>7788109.8899999997</v>
      </c>
      <c r="G50" s="90">
        <v>0</v>
      </c>
      <c r="H50" s="86">
        <f>SUM(E50:G50)</f>
        <v>7788109.8899999997</v>
      </c>
    </row>
    <row r="51" spans="2:10" s="9" customFormat="1" ht="12.2" hidden="1" customHeight="1" x14ac:dyDescent="0.2">
      <c r="B51" s="84"/>
      <c r="C51" s="52"/>
      <c r="D51" s="53"/>
      <c r="E51" s="85"/>
      <c r="F51" s="85"/>
      <c r="G51" s="85"/>
      <c r="H51" s="86"/>
    </row>
    <row r="52" spans="2:10" s="9" customFormat="1" ht="12" x14ac:dyDescent="0.2">
      <c r="B52" s="51" t="s">
        <v>230</v>
      </c>
      <c r="C52" s="52" t="s">
        <v>26</v>
      </c>
      <c r="D52" s="53" t="s">
        <v>32</v>
      </c>
      <c r="E52" s="85">
        <f>SUM(E53:E59)</f>
        <v>0</v>
      </c>
      <c r="F52" s="85">
        <f>SUM(F53:F59)</f>
        <v>4225817.9000000004</v>
      </c>
      <c r="G52" s="85">
        <f>SUM(G53:G59)</f>
        <v>250</v>
      </c>
      <c r="H52" s="86">
        <f>SUM(H53:H59)</f>
        <v>4226067.9000000004</v>
      </c>
    </row>
    <row r="53" spans="2:10" s="9" customFormat="1" ht="11.25" x14ac:dyDescent="0.2">
      <c r="B53" s="88" t="s">
        <v>274</v>
      </c>
      <c r="C53" s="52" t="s">
        <v>26</v>
      </c>
      <c r="D53" s="89" t="s">
        <v>273</v>
      </c>
      <c r="E53" s="90">
        <v>0</v>
      </c>
      <c r="F53" s="90">
        <v>10276.219999999999</v>
      </c>
      <c r="G53" s="90">
        <v>0</v>
      </c>
      <c r="H53" s="86">
        <f t="shared" ref="H53:H58" si="0">SUM(E53:G53)</f>
        <v>10276.219999999999</v>
      </c>
    </row>
    <row r="54" spans="2:10" s="9" customFormat="1" ht="11.25" x14ac:dyDescent="0.2">
      <c r="B54" s="88" t="s">
        <v>275</v>
      </c>
      <c r="C54" s="52" t="s">
        <v>26</v>
      </c>
      <c r="D54" s="89" t="s">
        <v>276</v>
      </c>
      <c r="E54" s="90">
        <v>0</v>
      </c>
      <c r="F54" s="90">
        <v>1800</v>
      </c>
      <c r="G54" s="90">
        <v>0</v>
      </c>
      <c r="H54" s="86">
        <f t="shared" si="0"/>
        <v>1800</v>
      </c>
    </row>
    <row r="55" spans="2:10" s="9" customFormat="1" ht="11.25" x14ac:dyDescent="0.2">
      <c r="B55" s="88" t="s">
        <v>277</v>
      </c>
      <c r="C55" s="52" t="s">
        <v>26</v>
      </c>
      <c r="D55" s="89" t="s">
        <v>278</v>
      </c>
      <c r="E55" s="90">
        <v>0</v>
      </c>
      <c r="F55" s="90">
        <v>2205652.0699999998</v>
      </c>
      <c r="G55" s="90">
        <v>0</v>
      </c>
      <c r="H55" s="86">
        <f t="shared" si="0"/>
        <v>2205652.0699999998</v>
      </c>
    </row>
    <row r="56" spans="2:10" s="9" customFormat="1" ht="11.25" x14ac:dyDescent="0.2">
      <c r="B56" s="88" t="s">
        <v>279</v>
      </c>
      <c r="C56" s="52" t="s">
        <v>26</v>
      </c>
      <c r="D56" s="89" t="s">
        <v>280</v>
      </c>
      <c r="E56" s="90">
        <v>0</v>
      </c>
      <c r="F56" s="90">
        <v>556856.93000000005</v>
      </c>
      <c r="G56" s="90">
        <v>250</v>
      </c>
      <c r="H56" s="86">
        <f t="shared" si="0"/>
        <v>557106.93000000005</v>
      </c>
    </row>
    <row r="57" spans="2:10" s="9" customFormat="1" ht="11.25" x14ac:dyDescent="0.2">
      <c r="B57" s="88" t="s">
        <v>281</v>
      </c>
      <c r="C57" s="52" t="s">
        <v>26</v>
      </c>
      <c r="D57" s="89" t="s">
        <v>282</v>
      </c>
      <c r="E57" s="90">
        <v>0</v>
      </c>
      <c r="F57" s="90">
        <v>1449737.2</v>
      </c>
      <c r="G57" s="90">
        <v>0</v>
      </c>
      <c r="H57" s="86">
        <f t="shared" si="0"/>
        <v>1449737.2</v>
      </c>
    </row>
    <row r="58" spans="2:10" s="9" customFormat="1" ht="11.25" x14ac:dyDescent="0.2">
      <c r="B58" s="88" t="s">
        <v>284</v>
      </c>
      <c r="C58" s="52" t="s">
        <v>26</v>
      </c>
      <c r="D58" s="89" t="s">
        <v>283</v>
      </c>
      <c r="E58" s="90">
        <v>0</v>
      </c>
      <c r="F58" s="90">
        <v>1495.48</v>
      </c>
      <c r="G58" s="90">
        <v>0</v>
      </c>
      <c r="H58" s="86">
        <f t="shared" si="0"/>
        <v>1495.48</v>
      </c>
    </row>
    <row r="59" spans="2:10" s="9" customFormat="1" ht="12.2" hidden="1" customHeight="1" x14ac:dyDescent="0.2">
      <c r="B59" s="84"/>
      <c r="C59" s="52"/>
      <c r="D59" s="53"/>
      <c r="E59" s="85"/>
      <c r="F59" s="85"/>
      <c r="G59" s="85"/>
      <c r="H59" s="86"/>
    </row>
    <row r="60" spans="2:10" s="9" customFormat="1" ht="12" x14ac:dyDescent="0.2">
      <c r="B60" s="51" t="s">
        <v>240</v>
      </c>
      <c r="C60" s="52" t="s">
        <v>33</v>
      </c>
      <c r="D60" s="53" t="s">
        <v>34</v>
      </c>
      <c r="E60" s="85">
        <f>SUM(E61:E62)</f>
        <v>0</v>
      </c>
      <c r="F60" s="85">
        <f>SUM(F61:F62)</f>
        <v>0</v>
      </c>
      <c r="G60" s="85">
        <f>SUM(G61:G62)</f>
        <v>0</v>
      </c>
      <c r="H60" s="86">
        <f>SUM(H61:H62)</f>
        <v>0</v>
      </c>
    </row>
    <row r="61" spans="2:10" s="9" customFormat="1" ht="11.25" x14ac:dyDescent="0.2">
      <c r="B61" s="79"/>
      <c r="C61" s="80"/>
      <c r="D61" s="81"/>
      <c r="E61" s="60"/>
      <c r="F61" s="82"/>
      <c r="G61" s="82"/>
      <c r="H61" s="83">
        <f>SUM(E61:G61)</f>
        <v>0</v>
      </c>
      <c r="I61" s="62"/>
      <c r="J61" s="62"/>
    </row>
    <row r="62" spans="2:10" s="9" customFormat="1" ht="11.25" hidden="1" x14ac:dyDescent="0.2">
      <c r="B62" s="84"/>
      <c r="C62" s="52"/>
      <c r="D62" s="53"/>
      <c r="E62" s="85"/>
      <c r="F62" s="85"/>
      <c r="G62" s="85"/>
      <c r="H62" s="86"/>
    </row>
    <row r="63" spans="2:10" s="9" customFormat="1" ht="12" x14ac:dyDescent="0.2">
      <c r="B63" s="51" t="s">
        <v>241</v>
      </c>
      <c r="C63" s="52" t="s">
        <v>31</v>
      </c>
      <c r="D63" s="53" t="s">
        <v>35</v>
      </c>
      <c r="E63" s="85">
        <f>SUM(E64:E65)</f>
        <v>0</v>
      </c>
      <c r="F63" s="85">
        <f>SUM(F64:F65)</f>
        <v>0</v>
      </c>
      <c r="G63" s="85">
        <f>SUM(G64:G65)</f>
        <v>0</v>
      </c>
      <c r="H63" s="86">
        <f>SUM(H64:H65)</f>
        <v>0</v>
      </c>
    </row>
    <row r="64" spans="2:10" s="9" customFormat="1" ht="11.25" x14ac:dyDescent="0.2">
      <c r="B64" s="79"/>
      <c r="C64" s="80"/>
      <c r="D64" s="81"/>
      <c r="E64" s="82"/>
      <c r="F64" s="82"/>
      <c r="G64" s="82"/>
      <c r="H64" s="83">
        <f>SUM(E64:G64)</f>
        <v>0</v>
      </c>
      <c r="I64" s="62"/>
      <c r="J64" s="62"/>
    </row>
    <row r="65" spans="2:10" s="9" customFormat="1" ht="11.25" hidden="1" x14ac:dyDescent="0.2">
      <c r="B65" s="84"/>
      <c r="C65" s="52"/>
      <c r="D65" s="53"/>
      <c r="E65" s="85"/>
      <c r="F65" s="85"/>
      <c r="G65" s="85"/>
      <c r="H65" s="86"/>
    </row>
    <row r="66" spans="2:10" s="9" customFormat="1" ht="12" x14ac:dyDescent="0.2">
      <c r="B66" s="51" t="s">
        <v>242</v>
      </c>
      <c r="C66" s="52" t="s">
        <v>34</v>
      </c>
      <c r="D66" s="53" t="s">
        <v>36</v>
      </c>
      <c r="E66" s="85">
        <f>SUM(E67:E68)</f>
        <v>0</v>
      </c>
      <c r="F66" s="85">
        <f>SUM(F67:F68)</f>
        <v>0</v>
      </c>
      <c r="G66" s="85">
        <f>SUM(G67:G68)</f>
        <v>0</v>
      </c>
      <c r="H66" s="86">
        <f>SUM(H67:H68)</f>
        <v>0</v>
      </c>
    </row>
    <row r="67" spans="2:10" s="9" customFormat="1" ht="11.25" x14ac:dyDescent="0.2">
      <c r="B67" s="79"/>
      <c r="C67" s="80"/>
      <c r="D67" s="81"/>
      <c r="E67" s="82"/>
      <c r="F67" s="82"/>
      <c r="G67" s="82"/>
      <c r="H67" s="83">
        <f>SUM(E67:G67)</f>
        <v>0</v>
      </c>
      <c r="I67" s="62"/>
      <c r="J67" s="62"/>
    </row>
    <row r="68" spans="2:10" s="9" customFormat="1" ht="11.25" hidden="1" x14ac:dyDescent="0.2">
      <c r="B68" s="84"/>
      <c r="C68" s="52"/>
      <c r="D68" s="53"/>
      <c r="E68" s="85"/>
      <c r="F68" s="85"/>
      <c r="G68" s="85"/>
      <c r="H68" s="86"/>
    </row>
    <row r="69" spans="2:10" s="9" customFormat="1" ht="12" x14ac:dyDescent="0.2">
      <c r="B69" s="51" t="s">
        <v>243</v>
      </c>
      <c r="C69" s="52" t="s">
        <v>35</v>
      </c>
      <c r="D69" s="53" t="s">
        <v>37</v>
      </c>
      <c r="E69" s="85">
        <f>SUM(E70:E71)</f>
        <v>0</v>
      </c>
      <c r="F69" s="85">
        <f>SUM(F70:F71)</f>
        <v>92867.98</v>
      </c>
      <c r="G69" s="85">
        <f>SUM(G70:G71)</f>
        <v>0</v>
      </c>
      <c r="H69" s="85">
        <f>SUM(H70:H71)</f>
        <v>92867.98</v>
      </c>
    </row>
    <row r="70" spans="2:10" s="9" customFormat="1" ht="11.25" x14ac:dyDescent="0.2">
      <c r="B70" s="88" t="s">
        <v>272</v>
      </c>
      <c r="C70" s="52" t="s">
        <v>35</v>
      </c>
      <c r="D70" s="89" t="s">
        <v>271</v>
      </c>
      <c r="E70" s="90">
        <v>0</v>
      </c>
      <c r="F70" s="90">
        <v>92867.98</v>
      </c>
      <c r="G70" s="90">
        <v>0</v>
      </c>
      <c r="H70" s="86">
        <f>SUM(E70:G70)</f>
        <v>92867.98</v>
      </c>
    </row>
    <row r="71" spans="2:10" s="9" customFormat="1" ht="11.25" hidden="1" x14ac:dyDescent="0.2">
      <c r="B71" s="84"/>
      <c r="C71" s="52"/>
      <c r="D71" s="53"/>
      <c r="E71" s="85"/>
      <c r="F71" s="85"/>
      <c r="G71" s="85"/>
      <c r="H71" s="86"/>
    </row>
    <row r="72" spans="2:10" s="9" customFormat="1" ht="12" x14ac:dyDescent="0.2">
      <c r="B72" s="51" t="s">
        <v>244</v>
      </c>
      <c r="C72" s="52" t="s">
        <v>36</v>
      </c>
      <c r="D72" s="53" t="s">
        <v>40</v>
      </c>
      <c r="E72" s="85">
        <f>SUM(E73:E75)</f>
        <v>0</v>
      </c>
      <c r="F72" s="85">
        <f>SUM(F73:F75)</f>
        <v>1665439.08</v>
      </c>
      <c r="G72" s="85">
        <f>SUM(G73:G75)</f>
        <v>2459079.14</v>
      </c>
      <c r="H72" s="86">
        <f>SUM(H73:H75)</f>
        <v>4124518.22</v>
      </c>
    </row>
    <row r="73" spans="2:10" s="9" customFormat="1" ht="11.25" x14ac:dyDescent="0.2">
      <c r="B73" s="88" t="s">
        <v>268</v>
      </c>
      <c r="C73" s="52" t="s">
        <v>36</v>
      </c>
      <c r="D73" s="89" t="s">
        <v>267</v>
      </c>
      <c r="E73" s="90">
        <v>0</v>
      </c>
      <c r="F73" s="90">
        <v>556288.75</v>
      </c>
      <c r="G73" s="90">
        <v>87284.38</v>
      </c>
      <c r="H73" s="86">
        <f>SUM(E73:G73)</f>
        <v>643573.13</v>
      </c>
    </row>
    <row r="74" spans="2:10" s="9" customFormat="1" ht="11.25" x14ac:dyDescent="0.2">
      <c r="B74" s="88" t="s">
        <v>270</v>
      </c>
      <c r="C74" s="52" t="s">
        <v>36</v>
      </c>
      <c r="D74" s="89" t="s">
        <v>269</v>
      </c>
      <c r="E74" s="90">
        <v>0</v>
      </c>
      <c r="F74" s="90">
        <v>1109150.33</v>
      </c>
      <c r="G74" s="90">
        <v>2371794.7599999998</v>
      </c>
      <c r="H74" s="86">
        <f>SUM(E74:G74)</f>
        <v>3480945.09</v>
      </c>
    </row>
    <row r="75" spans="2:10" s="9" customFormat="1" ht="12.2" hidden="1" customHeight="1" x14ac:dyDescent="0.2">
      <c r="B75" s="84"/>
      <c r="C75" s="52"/>
      <c r="D75" s="53"/>
      <c r="E75" s="85"/>
      <c r="F75" s="85"/>
      <c r="G75" s="85"/>
      <c r="H75" s="86"/>
    </row>
    <row r="76" spans="2:10" s="9" customFormat="1" ht="24" x14ac:dyDescent="0.2">
      <c r="B76" s="51" t="s">
        <v>245</v>
      </c>
      <c r="C76" s="52" t="s">
        <v>37</v>
      </c>
      <c r="D76" s="53" t="s">
        <v>174</v>
      </c>
      <c r="E76" s="85">
        <f>SUM(E77:E78)</f>
        <v>0</v>
      </c>
      <c r="F76" s="85">
        <f>SUM(F77:F78)</f>
        <v>0</v>
      </c>
      <c r="G76" s="85">
        <f>SUM(G77:G78)</f>
        <v>0</v>
      </c>
      <c r="H76" s="86">
        <f>SUM(H77:H78)</f>
        <v>0</v>
      </c>
    </row>
    <row r="77" spans="2:10" s="9" customFormat="1" ht="11.25" x14ac:dyDescent="0.2">
      <c r="B77" s="79"/>
      <c r="C77" s="80"/>
      <c r="D77" s="81"/>
      <c r="E77" s="82"/>
      <c r="F77" s="82"/>
      <c r="G77" s="82"/>
      <c r="H77" s="83">
        <f>SUM(E77:G77)</f>
        <v>0</v>
      </c>
      <c r="I77" s="62"/>
      <c r="J77" s="62"/>
    </row>
    <row r="78" spans="2:10" s="9" customFormat="1" ht="0.75" customHeight="1" thickBot="1" x14ac:dyDescent="0.25">
      <c r="B78" s="84"/>
      <c r="C78" s="91"/>
      <c r="D78" s="92"/>
      <c r="E78" s="93"/>
      <c r="F78" s="93"/>
      <c r="G78" s="93"/>
      <c r="H78" s="94"/>
    </row>
    <row r="79" spans="2:10" s="9" customFormat="1" ht="12.2" customHeight="1" x14ac:dyDescent="0.2">
      <c r="B79" s="74"/>
      <c r="C79" s="74"/>
      <c r="D79" s="74"/>
      <c r="E79" s="74"/>
      <c r="F79" s="74"/>
      <c r="G79" s="74"/>
      <c r="H79" s="74" t="s">
        <v>39</v>
      </c>
    </row>
    <row r="80" spans="2:10" s="9" customFormat="1" ht="12.2" customHeight="1" x14ac:dyDescent="0.2">
      <c r="B80" s="95"/>
      <c r="C80" s="28" t="s">
        <v>4</v>
      </c>
      <c r="D80" s="29" t="s">
        <v>5</v>
      </c>
      <c r="E80" s="30" t="s">
        <v>6</v>
      </c>
      <c r="F80" s="30" t="s">
        <v>127</v>
      </c>
      <c r="G80" s="31" t="s">
        <v>130</v>
      </c>
      <c r="H80" s="32"/>
    </row>
    <row r="81" spans="2:8" s="9" customFormat="1" ht="12.2" customHeight="1" x14ac:dyDescent="0.2">
      <c r="B81" s="34" t="s">
        <v>7</v>
      </c>
      <c r="C81" s="34" t="s">
        <v>8</v>
      </c>
      <c r="D81" s="35"/>
      <c r="E81" s="36" t="s">
        <v>9</v>
      </c>
      <c r="F81" s="36" t="s">
        <v>128</v>
      </c>
      <c r="G81" s="37" t="s">
        <v>131</v>
      </c>
      <c r="H81" s="38" t="s">
        <v>10</v>
      </c>
    </row>
    <row r="82" spans="2:8" s="9" customFormat="1" ht="12.2" customHeight="1" x14ac:dyDescent="0.2">
      <c r="B82" s="96"/>
      <c r="C82" s="97" t="s">
        <v>11</v>
      </c>
      <c r="D82" s="40"/>
      <c r="E82" s="41" t="s">
        <v>12</v>
      </c>
      <c r="F82" s="41" t="s">
        <v>129</v>
      </c>
      <c r="G82" s="98" t="s">
        <v>132</v>
      </c>
      <c r="H82" s="38"/>
    </row>
    <row r="83" spans="2:8" s="9" customFormat="1" ht="12.2" customHeight="1" thickBot="1" x14ac:dyDescent="0.25">
      <c r="B83" s="42">
        <v>1</v>
      </c>
      <c r="C83" s="99">
        <v>2</v>
      </c>
      <c r="D83" s="99">
        <v>3</v>
      </c>
      <c r="E83" s="100">
        <v>4</v>
      </c>
      <c r="F83" s="100">
        <v>5</v>
      </c>
      <c r="G83" s="101" t="s">
        <v>13</v>
      </c>
      <c r="H83" s="45" t="s">
        <v>14</v>
      </c>
    </row>
    <row r="84" spans="2:8" s="9" customFormat="1" ht="12" x14ac:dyDescent="0.2">
      <c r="B84" s="76" t="s">
        <v>260</v>
      </c>
      <c r="C84" s="47" t="s">
        <v>40</v>
      </c>
      <c r="D84" s="48" t="s">
        <v>38</v>
      </c>
      <c r="E84" s="77">
        <f>SUM(E85:E87)</f>
        <v>0</v>
      </c>
      <c r="F84" s="77">
        <f>SUM(F85:F87)</f>
        <v>204624.14</v>
      </c>
      <c r="G84" s="77">
        <f>SUM(G85:G87)</f>
        <v>640.37</v>
      </c>
      <c r="H84" s="78">
        <f>SUM(H85:H87)</f>
        <v>205264.51</v>
      </c>
    </row>
    <row r="85" spans="2:8" s="9" customFormat="1" ht="11.25" x14ac:dyDescent="0.2">
      <c r="B85" s="88" t="s">
        <v>264</v>
      </c>
      <c r="C85" s="52" t="s">
        <v>40</v>
      </c>
      <c r="D85" s="89" t="s">
        <v>263</v>
      </c>
      <c r="E85" s="90">
        <v>0</v>
      </c>
      <c r="F85" s="90">
        <v>204624.14</v>
      </c>
      <c r="G85" s="90">
        <v>0</v>
      </c>
      <c r="H85" s="86">
        <f>SUM(E85:G85)</f>
        <v>204624.14</v>
      </c>
    </row>
    <row r="86" spans="2:8" s="9" customFormat="1" ht="22.5" x14ac:dyDescent="0.2">
      <c r="B86" s="88" t="s">
        <v>265</v>
      </c>
      <c r="C86" s="52" t="s">
        <v>40</v>
      </c>
      <c r="D86" s="89" t="s">
        <v>266</v>
      </c>
      <c r="E86" s="90">
        <v>0</v>
      </c>
      <c r="F86" s="90">
        <v>0</v>
      </c>
      <c r="G86" s="90">
        <v>640.37</v>
      </c>
      <c r="H86" s="86">
        <f>SUM(E86:G86)</f>
        <v>640.37</v>
      </c>
    </row>
    <row r="87" spans="2:8" s="9" customFormat="1" ht="12.2" hidden="1" customHeight="1" x14ac:dyDescent="0.2">
      <c r="B87" s="88"/>
      <c r="C87" s="52"/>
      <c r="D87" s="53"/>
      <c r="E87" s="85"/>
      <c r="F87" s="85"/>
      <c r="G87" s="85"/>
      <c r="H87" s="86"/>
    </row>
    <row r="88" spans="2:8" s="9" customFormat="1" ht="11.25" x14ac:dyDescent="0.2">
      <c r="B88" s="102" t="s">
        <v>246</v>
      </c>
      <c r="C88" s="52" t="s">
        <v>41</v>
      </c>
      <c r="D88" s="53"/>
      <c r="E88" s="85">
        <f>E91+E120</f>
        <v>190000</v>
      </c>
      <c r="F88" s="85">
        <f>F91+F120</f>
        <v>-372687.84</v>
      </c>
      <c r="G88" s="85">
        <f>G91+G120</f>
        <v>-774325.96</v>
      </c>
      <c r="H88" s="86">
        <f>H91+H120</f>
        <v>-957013.8</v>
      </c>
    </row>
    <row r="89" spans="2:8" s="9" customFormat="1" ht="12" x14ac:dyDescent="0.2">
      <c r="B89" s="51" t="s">
        <v>247</v>
      </c>
      <c r="C89" s="52" t="s">
        <v>42</v>
      </c>
      <c r="D89" s="53"/>
      <c r="E89" s="85">
        <f>E17-E47</f>
        <v>190000</v>
      </c>
      <c r="F89" s="85">
        <f>F17-F47</f>
        <v>-372687.84</v>
      </c>
      <c r="G89" s="85">
        <f>G17-G47</f>
        <v>-774325.96</v>
      </c>
      <c r="H89" s="86">
        <f>H17-H47</f>
        <v>-957013.8</v>
      </c>
    </row>
    <row r="90" spans="2:8" s="9" customFormat="1" ht="12" x14ac:dyDescent="0.2">
      <c r="B90" s="51" t="s">
        <v>248</v>
      </c>
      <c r="C90" s="52" t="s">
        <v>43</v>
      </c>
      <c r="D90" s="53"/>
      <c r="E90" s="90"/>
      <c r="F90" s="90"/>
      <c r="G90" s="90"/>
      <c r="H90" s="86">
        <f>SUM(E90:G90)</f>
        <v>0</v>
      </c>
    </row>
    <row r="91" spans="2:8" s="9" customFormat="1" ht="22.5" x14ac:dyDescent="0.2">
      <c r="B91" s="102" t="s">
        <v>249</v>
      </c>
      <c r="C91" s="52" t="s">
        <v>44</v>
      </c>
      <c r="D91" s="53"/>
      <c r="E91" s="85">
        <f>E92+E95+E98+E101+E108+E111+E119</f>
        <v>0</v>
      </c>
      <c r="F91" s="85">
        <f>F92+F95+F98+F101+F108+F111+F119</f>
        <v>-257917.4</v>
      </c>
      <c r="G91" s="85">
        <f>G92+G95+G98+G101+G108+G111+G119</f>
        <v>-100246.67</v>
      </c>
      <c r="H91" s="86">
        <f>H92+H95+H98+H101+H108+H111+H119</f>
        <v>-358164.07</v>
      </c>
    </row>
    <row r="92" spans="2:8" s="9" customFormat="1" ht="12" x14ac:dyDescent="0.2">
      <c r="B92" s="51" t="s">
        <v>250</v>
      </c>
      <c r="C92" s="52" t="s">
        <v>45</v>
      </c>
      <c r="D92" s="53"/>
      <c r="E92" s="85">
        <f>E93-E94</f>
        <v>0</v>
      </c>
      <c r="F92" s="85">
        <f>F93-F94</f>
        <v>-80082.39</v>
      </c>
      <c r="G92" s="85">
        <f>G93-G94</f>
        <v>-46141.96</v>
      </c>
      <c r="H92" s="86">
        <f>H93-H94</f>
        <v>-126224.35</v>
      </c>
    </row>
    <row r="93" spans="2:8" s="9" customFormat="1" ht="11.25" x14ac:dyDescent="0.2">
      <c r="B93" s="88" t="s">
        <v>252</v>
      </c>
      <c r="C93" s="52" t="s">
        <v>46</v>
      </c>
      <c r="D93" s="53" t="s">
        <v>44</v>
      </c>
      <c r="E93" s="90">
        <v>190000</v>
      </c>
      <c r="F93" s="90">
        <v>476206.36</v>
      </c>
      <c r="G93" s="90">
        <v>284942.42</v>
      </c>
      <c r="H93" s="86">
        <f>SUM(E93:G93)</f>
        <v>951148.78</v>
      </c>
    </row>
    <row r="94" spans="2:8" s="9" customFormat="1" ht="11.25" x14ac:dyDescent="0.2">
      <c r="B94" s="88" t="s">
        <v>181</v>
      </c>
      <c r="C94" s="52" t="s">
        <v>47</v>
      </c>
      <c r="D94" s="53" t="s">
        <v>154</v>
      </c>
      <c r="E94" s="90">
        <v>190000</v>
      </c>
      <c r="F94" s="90">
        <v>556288.75</v>
      </c>
      <c r="G94" s="90">
        <v>331084.38</v>
      </c>
      <c r="H94" s="86">
        <f>SUM(E94:G94)</f>
        <v>1077373.1299999999</v>
      </c>
    </row>
    <row r="95" spans="2:8" s="9" customFormat="1" ht="12" x14ac:dyDescent="0.2">
      <c r="B95" s="51" t="s">
        <v>179</v>
      </c>
      <c r="C95" s="52" t="s">
        <v>49</v>
      </c>
      <c r="D95" s="53"/>
      <c r="E95" s="85">
        <f>E96-E97</f>
        <v>0</v>
      </c>
      <c r="F95" s="85">
        <f>F96-F97</f>
        <v>0</v>
      </c>
      <c r="G95" s="85">
        <f>G96-G97</f>
        <v>0</v>
      </c>
      <c r="H95" s="86">
        <f>H96-H97</f>
        <v>0</v>
      </c>
    </row>
    <row r="96" spans="2:8" s="9" customFormat="1" ht="11.25" x14ac:dyDescent="0.2">
      <c r="B96" s="88" t="s">
        <v>253</v>
      </c>
      <c r="C96" s="52" t="s">
        <v>50</v>
      </c>
      <c r="D96" s="53" t="s">
        <v>45</v>
      </c>
      <c r="E96" s="90"/>
      <c r="F96" s="90"/>
      <c r="G96" s="90"/>
      <c r="H96" s="86">
        <f>SUM(E96:G96)</f>
        <v>0</v>
      </c>
    </row>
    <row r="97" spans="2:10" s="9" customFormat="1" ht="11.25" x14ac:dyDescent="0.2">
      <c r="B97" s="88" t="s">
        <v>182</v>
      </c>
      <c r="C97" s="52" t="s">
        <v>51</v>
      </c>
      <c r="D97" s="53" t="s">
        <v>155</v>
      </c>
      <c r="E97" s="90"/>
      <c r="F97" s="90"/>
      <c r="G97" s="90"/>
      <c r="H97" s="86">
        <f>SUM(E97:G97)</f>
        <v>0</v>
      </c>
    </row>
    <row r="98" spans="2:10" s="9" customFormat="1" ht="12" x14ac:dyDescent="0.2">
      <c r="B98" s="51" t="s">
        <v>180</v>
      </c>
      <c r="C98" s="52" t="s">
        <v>53</v>
      </c>
      <c r="D98" s="53"/>
      <c r="E98" s="85">
        <f>E99-E100</f>
        <v>0</v>
      </c>
      <c r="F98" s="85">
        <f>F99-F100</f>
        <v>0</v>
      </c>
      <c r="G98" s="85">
        <f>G99-G100</f>
        <v>0</v>
      </c>
      <c r="H98" s="86">
        <f>H99-H100</f>
        <v>0</v>
      </c>
    </row>
    <row r="99" spans="2:10" s="9" customFormat="1" ht="11.25" x14ac:dyDescent="0.2">
      <c r="B99" s="88" t="s">
        <v>254</v>
      </c>
      <c r="C99" s="52" t="s">
        <v>54</v>
      </c>
      <c r="D99" s="53" t="s">
        <v>49</v>
      </c>
      <c r="E99" s="90"/>
      <c r="F99" s="90"/>
      <c r="G99" s="90"/>
      <c r="H99" s="86">
        <f>SUM(E99:G99)</f>
        <v>0</v>
      </c>
    </row>
    <row r="100" spans="2:10" s="9" customFormat="1" ht="11.25" x14ac:dyDescent="0.2">
      <c r="B100" s="88" t="s">
        <v>183</v>
      </c>
      <c r="C100" s="52" t="s">
        <v>55</v>
      </c>
      <c r="D100" s="53" t="s">
        <v>156</v>
      </c>
      <c r="E100" s="90"/>
      <c r="F100" s="90"/>
      <c r="G100" s="90"/>
      <c r="H100" s="86">
        <f>SUM(E100:G100)</f>
        <v>0</v>
      </c>
    </row>
    <row r="101" spans="2:10" s="9" customFormat="1" ht="12" x14ac:dyDescent="0.2">
      <c r="B101" s="51" t="s">
        <v>184</v>
      </c>
      <c r="C101" s="52" t="s">
        <v>57</v>
      </c>
      <c r="D101" s="53"/>
      <c r="E101" s="85">
        <f>E102-E105</f>
        <v>0</v>
      </c>
      <c r="F101" s="85">
        <f>F102-F105</f>
        <v>-179854.5</v>
      </c>
      <c r="G101" s="85">
        <f>G102-G105</f>
        <v>-54104.71</v>
      </c>
      <c r="H101" s="86">
        <f>H102-H105</f>
        <v>-233959.21</v>
      </c>
    </row>
    <row r="102" spans="2:10" s="9" customFormat="1" ht="11.25" x14ac:dyDescent="0.2">
      <c r="B102" s="88" t="s">
        <v>255</v>
      </c>
      <c r="C102" s="52" t="s">
        <v>58</v>
      </c>
      <c r="D102" s="53" t="s">
        <v>59</v>
      </c>
      <c r="E102" s="90">
        <v>0</v>
      </c>
      <c r="F102" s="90">
        <v>936145.83</v>
      </c>
      <c r="G102" s="90">
        <v>2317690.0499999998</v>
      </c>
      <c r="H102" s="86">
        <f>SUM(E102:G102)</f>
        <v>3253835.88</v>
      </c>
    </row>
    <row r="103" spans="2:10" s="9" customFormat="1" ht="11.25" x14ac:dyDescent="0.2">
      <c r="B103" s="79"/>
      <c r="C103" s="80"/>
      <c r="D103" s="81"/>
      <c r="E103" s="82"/>
      <c r="F103" s="82"/>
      <c r="G103" s="82"/>
      <c r="H103" s="83">
        <f>SUM(E103:G103)</f>
        <v>0</v>
      </c>
      <c r="I103" s="62"/>
      <c r="J103" s="62"/>
    </row>
    <row r="104" spans="2:10" s="9" customFormat="1" ht="11.25" hidden="1" x14ac:dyDescent="0.2">
      <c r="B104" s="88"/>
      <c r="C104" s="52"/>
      <c r="D104" s="53"/>
      <c r="E104" s="85"/>
      <c r="F104" s="85"/>
      <c r="G104" s="85"/>
      <c r="H104" s="86"/>
    </row>
    <row r="105" spans="2:10" s="9" customFormat="1" ht="11.25" x14ac:dyDescent="0.2">
      <c r="B105" s="88" t="s">
        <v>212</v>
      </c>
      <c r="C105" s="52" t="s">
        <v>60</v>
      </c>
      <c r="D105" s="53" t="s">
        <v>61</v>
      </c>
      <c r="E105" s="90">
        <v>0</v>
      </c>
      <c r="F105" s="90">
        <v>1116000.33</v>
      </c>
      <c r="G105" s="90">
        <v>2371794.7599999998</v>
      </c>
      <c r="H105" s="86">
        <f>SUM(E105:G105)</f>
        <v>3487795.09</v>
      </c>
    </row>
    <row r="106" spans="2:10" s="9" customFormat="1" ht="11.25" x14ac:dyDescent="0.2">
      <c r="B106" s="79"/>
      <c r="C106" s="80"/>
      <c r="D106" s="81"/>
      <c r="E106" s="82"/>
      <c r="F106" s="82"/>
      <c r="G106" s="82"/>
      <c r="H106" s="83">
        <f>SUM(E106:G106)</f>
        <v>0</v>
      </c>
      <c r="I106" s="62"/>
      <c r="J106" s="62"/>
    </row>
    <row r="107" spans="2:10" s="9" customFormat="1" ht="11.25" hidden="1" x14ac:dyDescent="0.2">
      <c r="B107" s="88"/>
      <c r="C107" s="52"/>
      <c r="D107" s="53"/>
      <c r="E107" s="85"/>
      <c r="F107" s="85"/>
      <c r="G107" s="85"/>
      <c r="H107" s="86"/>
    </row>
    <row r="108" spans="2:10" s="9" customFormat="1" ht="12" x14ac:dyDescent="0.2">
      <c r="B108" s="51" t="s">
        <v>202</v>
      </c>
      <c r="C108" s="52" t="s">
        <v>62</v>
      </c>
      <c r="D108" s="53"/>
      <c r="E108" s="85">
        <f>E109-E110</f>
        <v>0</v>
      </c>
      <c r="F108" s="85">
        <f>F109-F110</f>
        <v>0</v>
      </c>
      <c r="G108" s="85">
        <f>G109-G110</f>
        <v>0</v>
      </c>
      <c r="H108" s="86">
        <f>H109-H110</f>
        <v>0</v>
      </c>
    </row>
    <row r="109" spans="2:10" s="9" customFormat="1" ht="11.25" x14ac:dyDescent="0.2">
      <c r="B109" s="88" t="s">
        <v>256</v>
      </c>
      <c r="C109" s="52" t="s">
        <v>63</v>
      </c>
      <c r="D109" s="53" t="s">
        <v>53</v>
      </c>
      <c r="E109" s="90"/>
      <c r="F109" s="90"/>
      <c r="G109" s="90"/>
      <c r="H109" s="86">
        <f>SUM(E109:G109)</f>
        <v>0</v>
      </c>
    </row>
    <row r="110" spans="2:10" s="9" customFormat="1" ht="11.25" x14ac:dyDescent="0.2">
      <c r="B110" s="88" t="s">
        <v>203</v>
      </c>
      <c r="C110" s="52" t="s">
        <v>65</v>
      </c>
      <c r="D110" s="53" t="s">
        <v>148</v>
      </c>
      <c r="E110" s="90"/>
      <c r="F110" s="90"/>
      <c r="G110" s="90"/>
      <c r="H110" s="86">
        <f>SUM(E110:G110)</f>
        <v>0</v>
      </c>
    </row>
    <row r="111" spans="2:10" s="9" customFormat="1" ht="24.75" thickBot="1" x14ac:dyDescent="0.25">
      <c r="B111" s="103" t="s">
        <v>251</v>
      </c>
      <c r="C111" s="91" t="s">
        <v>67</v>
      </c>
      <c r="D111" s="101"/>
      <c r="E111" s="93">
        <f>E117-E118</f>
        <v>0</v>
      </c>
      <c r="F111" s="93">
        <f>F117-F118</f>
        <v>0</v>
      </c>
      <c r="G111" s="93">
        <f>G117-G118</f>
        <v>0</v>
      </c>
      <c r="H111" s="94">
        <f>H117-H118</f>
        <v>0</v>
      </c>
    </row>
    <row r="112" spans="2:10" s="9" customFormat="1" ht="11.25" x14ac:dyDescent="0.2">
      <c r="B112" s="74"/>
      <c r="C112" s="74"/>
      <c r="D112" s="74"/>
      <c r="E112" s="74"/>
      <c r="F112" s="74"/>
      <c r="G112" s="74"/>
      <c r="H112" s="104" t="s">
        <v>66</v>
      </c>
    </row>
    <row r="113" spans="2:8" s="9" customFormat="1" ht="12" customHeight="1" x14ac:dyDescent="0.2">
      <c r="B113" s="95"/>
      <c r="C113" s="28" t="s">
        <v>4</v>
      </c>
      <c r="D113" s="29" t="s">
        <v>5</v>
      </c>
      <c r="E113" s="30" t="s">
        <v>6</v>
      </c>
      <c r="F113" s="30" t="s">
        <v>127</v>
      </c>
      <c r="G113" s="31" t="s">
        <v>130</v>
      </c>
      <c r="H113" s="32"/>
    </row>
    <row r="114" spans="2:8" s="9" customFormat="1" ht="12" customHeight="1" x14ac:dyDescent="0.2">
      <c r="B114" s="34" t="s">
        <v>7</v>
      </c>
      <c r="C114" s="34" t="s">
        <v>8</v>
      </c>
      <c r="D114" s="35"/>
      <c r="E114" s="36" t="s">
        <v>9</v>
      </c>
      <c r="F114" s="36" t="s">
        <v>128</v>
      </c>
      <c r="G114" s="37" t="s">
        <v>131</v>
      </c>
      <c r="H114" s="38" t="s">
        <v>10</v>
      </c>
    </row>
    <row r="115" spans="2:8" s="9" customFormat="1" ht="12" customHeight="1" x14ac:dyDescent="0.2">
      <c r="B115" s="96"/>
      <c r="C115" s="97" t="s">
        <v>11</v>
      </c>
      <c r="D115" s="40"/>
      <c r="E115" s="41" t="s">
        <v>12</v>
      </c>
      <c r="F115" s="41" t="s">
        <v>129</v>
      </c>
      <c r="G115" s="98" t="s">
        <v>132</v>
      </c>
      <c r="H115" s="38"/>
    </row>
    <row r="116" spans="2:8" s="9" customFormat="1" ht="12" thickBot="1" x14ac:dyDescent="0.25">
      <c r="B116" s="42">
        <v>1</v>
      </c>
      <c r="C116" s="99">
        <v>2</v>
      </c>
      <c r="D116" s="99">
        <v>3</v>
      </c>
      <c r="E116" s="44">
        <v>4</v>
      </c>
      <c r="F116" s="44">
        <v>5</v>
      </c>
      <c r="G116" s="31" t="s">
        <v>13</v>
      </c>
      <c r="H116" s="32" t="s">
        <v>14</v>
      </c>
    </row>
    <row r="117" spans="2:8" s="9" customFormat="1" ht="11.25" x14ac:dyDescent="0.2">
      <c r="B117" s="105" t="s">
        <v>261</v>
      </c>
      <c r="C117" s="106" t="s">
        <v>175</v>
      </c>
      <c r="D117" s="107" t="s">
        <v>185</v>
      </c>
      <c r="E117" s="108">
        <v>0</v>
      </c>
      <c r="F117" s="108">
        <v>39392866.090000004</v>
      </c>
      <c r="G117" s="108">
        <v>2459329.14</v>
      </c>
      <c r="H117" s="50">
        <f>SUM(E117:G117)</f>
        <v>41852195.229999997</v>
      </c>
    </row>
    <row r="118" spans="2:8" s="9" customFormat="1" ht="11.25" x14ac:dyDescent="0.2">
      <c r="B118" s="66" t="s">
        <v>157</v>
      </c>
      <c r="C118" s="64" t="s">
        <v>176</v>
      </c>
      <c r="D118" s="65" t="s">
        <v>64</v>
      </c>
      <c r="E118" s="68">
        <v>0</v>
      </c>
      <c r="F118" s="68">
        <v>39392866.090000004</v>
      </c>
      <c r="G118" s="68">
        <v>2459329.14</v>
      </c>
      <c r="H118" s="55">
        <f>SUM(E118:G118)</f>
        <v>41852195.229999997</v>
      </c>
    </row>
    <row r="119" spans="2:8" s="9" customFormat="1" ht="12" x14ac:dyDescent="0.2">
      <c r="B119" s="103" t="s">
        <v>186</v>
      </c>
      <c r="C119" s="64" t="s">
        <v>149</v>
      </c>
      <c r="D119" s="65" t="s">
        <v>64</v>
      </c>
      <c r="E119" s="68">
        <v>0</v>
      </c>
      <c r="F119" s="68">
        <v>2019.49</v>
      </c>
      <c r="G119" s="68">
        <v>0</v>
      </c>
      <c r="H119" s="55">
        <f>SUM(E119:G119)</f>
        <v>2019.49</v>
      </c>
    </row>
    <row r="120" spans="2:8" s="9" customFormat="1" ht="24" x14ac:dyDescent="0.2">
      <c r="B120" s="109" t="s">
        <v>213</v>
      </c>
      <c r="C120" s="64" t="s">
        <v>48</v>
      </c>
      <c r="D120" s="65"/>
      <c r="E120" s="54">
        <f>E121-E145</f>
        <v>190000</v>
      </c>
      <c r="F120" s="54">
        <f>F121-F145</f>
        <v>-114770.44</v>
      </c>
      <c r="G120" s="54">
        <f>G121-G145</f>
        <v>-674079.29</v>
      </c>
      <c r="H120" s="55">
        <f>H121-H145</f>
        <v>-598849.73</v>
      </c>
    </row>
    <row r="121" spans="2:8" s="9" customFormat="1" ht="22.5" x14ac:dyDescent="0.2">
      <c r="B121" s="110" t="s">
        <v>214</v>
      </c>
      <c r="C121" s="64" t="s">
        <v>52</v>
      </c>
      <c r="D121" s="65"/>
      <c r="E121" s="54">
        <f>E122+E125+E128+E131+E134+E137</f>
        <v>0</v>
      </c>
      <c r="F121" s="54">
        <f>F122+F125+F128+F131+F134+F137</f>
        <v>144465.43</v>
      </c>
      <c r="G121" s="54">
        <f>G122+G125+G128+G131+G134+G137</f>
        <v>-674079.29</v>
      </c>
      <c r="H121" s="55">
        <f>H122+H125+H128+H131+H134+H137</f>
        <v>-529613.86</v>
      </c>
    </row>
    <row r="122" spans="2:8" s="9" customFormat="1" ht="12" x14ac:dyDescent="0.2">
      <c r="B122" s="51" t="s">
        <v>187</v>
      </c>
      <c r="C122" s="64" t="s">
        <v>56</v>
      </c>
      <c r="D122" s="65"/>
      <c r="E122" s="54">
        <f>E123-E124</f>
        <v>0</v>
      </c>
      <c r="F122" s="54">
        <f>F123-F124</f>
        <v>289897.8</v>
      </c>
      <c r="G122" s="54">
        <f>G123-G124</f>
        <v>249.76</v>
      </c>
      <c r="H122" s="55">
        <f>H123-H124</f>
        <v>290147.56</v>
      </c>
    </row>
    <row r="123" spans="2:8" s="9" customFormat="1" ht="11.25" x14ac:dyDescent="0.2">
      <c r="B123" s="66" t="s">
        <v>258</v>
      </c>
      <c r="C123" s="64" t="s">
        <v>150</v>
      </c>
      <c r="D123" s="65" t="s">
        <v>68</v>
      </c>
      <c r="E123" s="68">
        <v>190000</v>
      </c>
      <c r="F123" s="68">
        <v>39394307.310000002</v>
      </c>
      <c r="G123" s="68">
        <v>2457258.9900000002</v>
      </c>
      <c r="H123" s="55">
        <f>SUM(E123:G123)</f>
        <v>42041566.299999997</v>
      </c>
    </row>
    <row r="124" spans="2:8" s="9" customFormat="1" ht="11.25" x14ac:dyDescent="0.2">
      <c r="B124" s="66" t="s">
        <v>188</v>
      </c>
      <c r="C124" s="64" t="s">
        <v>151</v>
      </c>
      <c r="D124" s="65" t="s">
        <v>69</v>
      </c>
      <c r="E124" s="68">
        <v>190000</v>
      </c>
      <c r="F124" s="68">
        <v>39104409.509999998</v>
      </c>
      <c r="G124" s="68">
        <v>2457009.23</v>
      </c>
      <c r="H124" s="55">
        <f>SUM(E124:G124)</f>
        <v>41751418.740000002</v>
      </c>
    </row>
    <row r="125" spans="2:8" s="9" customFormat="1" ht="12" x14ac:dyDescent="0.2">
      <c r="B125" s="103" t="s">
        <v>189</v>
      </c>
      <c r="C125" s="64" t="s">
        <v>61</v>
      </c>
      <c r="D125" s="65"/>
      <c r="E125" s="54">
        <f>E126-E127</f>
        <v>0</v>
      </c>
      <c r="F125" s="54">
        <f>F126-F127</f>
        <v>0</v>
      </c>
      <c r="G125" s="54">
        <f>G126-G127</f>
        <v>0</v>
      </c>
      <c r="H125" s="55">
        <f>H126-H127</f>
        <v>0</v>
      </c>
    </row>
    <row r="126" spans="2:8" s="9" customFormat="1" ht="22.5" x14ac:dyDescent="0.2">
      <c r="B126" s="66" t="s">
        <v>217</v>
      </c>
      <c r="C126" s="64" t="s">
        <v>72</v>
      </c>
      <c r="D126" s="65" t="s">
        <v>70</v>
      </c>
      <c r="E126" s="68"/>
      <c r="F126" s="68"/>
      <c r="G126" s="68"/>
      <c r="H126" s="55">
        <f>SUM(E126:G126)</f>
        <v>0</v>
      </c>
    </row>
    <row r="127" spans="2:8" s="9" customFormat="1" ht="22.5" x14ac:dyDescent="0.2">
      <c r="B127" s="66" t="s">
        <v>221</v>
      </c>
      <c r="C127" s="64" t="s">
        <v>74</v>
      </c>
      <c r="D127" s="65" t="s">
        <v>71</v>
      </c>
      <c r="E127" s="68"/>
      <c r="F127" s="68"/>
      <c r="G127" s="68"/>
      <c r="H127" s="55">
        <f>SUM(E127:G127)</f>
        <v>0</v>
      </c>
    </row>
    <row r="128" spans="2:8" s="9" customFormat="1" ht="12" x14ac:dyDescent="0.2">
      <c r="B128" s="51" t="s">
        <v>190</v>
      </c>
      <c r="C128" s="64" t="s">
        <v>148</v>
      </c>
      <c r="D128" s="65"/>
      <c r="E128" s="54">
        <f>E129-E130</f>
        <v>0</v>
      </c>
      <c r="F128" s="54">
        <f>F129-F130</f>
        <v>0</v>
      </c>
      <c r="G128" s="54">
        <f>G129-G130</f>
        <v>0</v>
      </c>
      <c r="H128" s="55">
        <f>H129-H130</f>
        <v>0</v>
      </c>
    </row>
    <row r="129" spans="2:8" s="9" customFormat="1" ht="22.5" x14ac:dyDescent="0.2">
      <c r="B129" s="66" t="s">
        <v>262</v>
      </c>
      <c r="C129" s="64" t="s">
        <v>177</v>
      </c>
      <c r="D129" s="65" t="s">
        <v>73</v>
      </c>
      <c r="E129" s="68"/>
      <c r="F129" s="68"/>
      <c r="G129" s="68"/>
      <c r="H129" s="55">
        <f>SUM(E129:G129)</f>
        <v>0</v>
      </c>
    </row>
    <row r="130" spans="2:8" s="9" customFormat="1" ht="11.25" x14ac:dyDescent="0.2">
      <c r="B130" s="66" t="s">
        <v>191</v>
      </c>
      <c r="C130" s="64" t="s">
        <v>178</v>
      </c>
      <c r="D130" s="65" t="s">
        <v>75</v>
      </c>
      <c r="E130" s="68"/>
      <c r="F130" s="68"/>
      <c r="G130" s="68"/>
      <c r="H130" s="55">
        <f>SUM(E130:G130)</f>
        <v>0</v>
      </c>
    </row>
    <row r="131" spans="2:8" s="9" customFormat="1" ht="12" x14ac:dyDescent="0.2">
      <c r="B131" s="51" t="s">
        <v>192</v>
      </c>
      <c r="C131" s="64" t="s">
        <v>76</v>
      </c>
      <c r="D131" s="65"/>
      <c r="E131" s="54">
        <f>E132-E133</f>
        <v>0</v>
      </c>
      <c r="F131" s="54">
        <f>F132-F133</f>
        <v>0</v>
      </c>
      <c r="G131" s="54">
        <f>G132-G133</f>
        <v>0</v>
      </c>
      <c r="H131" s="55">
        <f>H132-H133</f>
        <v>0</v>
      </c>
    </row>
    <row r="132" spans="2:8" s="9" customFormat="1" ht="22.5" x14ac:dyDescent="0.2">
      <c r="B132" s="66" t="s">
        <v>218</v>
      </c>
      <c r="C132" s="64" t="s">
        <v>77</v>
      </c>
      <c r="D132" s="65" t="s">
        <v>78</v>
      </c>
      <c r="E132" s="68"/>
      <c r="F132" s="68"/>
      <c r="G132" s="68"/>
      <c r="H132" s="55">
        <f>SUM(E132:G132)</f>
        <v>0</v>
      </c>
    </row>
    <row r="133" spans="2:8" s="9" customFormat="1" ht="11.25" x14ac:dyDescent="0.2">
      <c r="B133" s="66" t="s">
        <v>193</v>
      </c>
      <c r="C133" s="64" t="s">
        <v>79</v>
      </c>
      <c r="D133" s="65" t="s">
        <v>80</v>
      </c>
      <c r="E133" s="68"/>
      <c r="F133" s="68"/>
      <c r="G133" s="68"/>
      <c r="H133" s="55">
        <f>SUM(E133:G133)</f>
        <v>0</v>
      </c>
    </row>
    <row r="134" spans="2:8" s="9" customFormat="1" ht="12" x14ac:dyDescent="0.2">
      <c r="B134" s="51" t="s">
        <v>215</v>
      </c>
      <c r="C134" s="64" t="s">
        <v>81</v>
      </c>
      <c r="D134" s="65"/>
      <c r="E134" s="54">
        <f>E135-E136</f>
        <v>0</v>
      </c>
      <c r="F134" s="54">
        <f>F135-F136</f>
        <v>0</v>
      </c>
      <c r="G134" s="54">
        <f>G135-G136</f>
        <v>0</v>
      </c>
      <c r="H134" s="55">
        <f>H135-H136</f>
        <v>0</v>
      </c>
    </row>
    <row r="135" spans="2:8" s="9" customFormat="1" ht="11.25" x14ac:dyDescent="0.2">
      <c r="B135" s="66" t="s">
        <v>219</v>
      </c>
      <c r="C135" s="64" t="s">
        <v>82</v>
      </c>
      <c r="D135" s="65" t="s">
        <v>83</v>
      </c>
      <c r="E135" s="68"/>
      <c r="F135" s="68"/>
      <c r="G135" s="68"/>
      <c r="H135" s="55">
        <f>SUM(E135:G135)</f>
        <v>0</v>
      </c>
    </row>
    <row r="136" spans="2:8" s="9" customFormat="1" ht="11.25" x14ac:dyDescent="0.2">
      <c r="B136" s="66" t="s">
        <v>194</v>
      </c>
      <c r="C136" s="64" t="s">
        <v>84</v>
      </c>
      <c r="D136" s="65" t="s">
        <v>85</v>
      </c>
      <c r="E136" s="68"/>
      <c r="F136" s="68"/>
      <c r="G136" s="68"/>
      <c r="H136" s="55">
        <f>SUM(E136:G136)</f>
        <v>0</v>
      </c>
    </row>
    <row r="137" spans="2:8" s="9" customFormat="1" ht="12" x14ac:dyDescent="0.2">
      <c r="B137" s="51" t="s">
        <v>216</v>
      </c>
      <c r="C137" s="64" t="s">
        <v>86</v>
      </c>
      <c r="D137" s="65"/>
      <c r="E137" s="54">
        <f>E138-E139</f>
        <v>0</v>
      </c>
      <c r="F137" s="54">
        <f>F138-F139</f>
        <v>-145432.37</v>
      </c>
      <c r="G137" s="54">
        <f>G138-G139</f>
        <v>-674329.05</v>
      </c>
      <c r="H137" s="55">
        <f>H138-H139</f>
        <v>-819761.42</v>
      </c>
    </row>
    <row r="138" spans="2:8" s="9" customFormat="1" ht="11.25" x14ac:dyDescent="0.2">
      <c r="B138" s="66" t="s">
        <v>220</v>
      </c>
      <c r="C138" s="64" t="s">
        <v>87</v>
      </c>
      <c r="D138" s="65" t="s">
        <v>88</v>
      </c>
      <c r="E138" s="68">
        <v>201400</v>
      </c>
      <c r="F138" s="68">
        <v>39448956.100000001</v>
      </c>
      <c r="G138" s="68">
        <v>1741787.52</v>
      </c>
      <c r="H138" s="55">
        <f>SUM(E138:G138)</f>
        <v>41392143.619999997</v>
      </c>
    </row>
    <row r="139" spans="2:8" s="9" customFormat="1" ht="12" thickBot="1" x14ac:dyDescent="0.25">
      <c r="B139" s="66" t="s">
        <v>195</v>
      </c>
      <c r="C139" s="70" t="s">
        <v>89</v>
      </c>
      <c r="D139" s="71" t="s">
        <v>90</v>
      </c>
      <c r="E139" s="111">
        <v>201400</v>
      </c>
      <c r="F139" s="111">
        <v>39594388.469999999</v>
      </c>
      <c r="G139" s="111">
        <v>2416116.5699999998</v>
      </c>
      <c r="H139" s="73">
        <f>SUM(E139:G139)</f>
        <v>42211905.039999999</v>
      </c>
    </row>
    <row r="140" spans="2:8" s="9" customFormat="1" ht="11.25" x14ac:dyDescent="0.2">
      <c r="B140" s="74"/>
      <c r="C140" s="74"/>
      <c r="D140" s="74"/>
      <c r="E140" s="74"/>
      <c r="F140" s="74"/>
      <c r="G140" s="74"/>
      <c r="H140" s="74" t="s">
        <v>91</v>
      </c>
    </row>
    <row r="141" spans="2:8" s="9" customFormat="1" ht="9.9499999999999993" customHeight="1" x14ac:dyDescent="0.2">
      <c r="B141" s="27"/>
      <c r="C141" s="28" t="s">
        <v>4</v>
      </c>
      <c r="D141" s="29" t="s">
        <v>5</v>
      </c>
      <c r="E141" s="30" t="s">
        <v>6</v>
      </c>
      <c r="F141" s="30" t="s">
        <v>127</v>
      </c>
      <c r="G141" s="31" t="s">
        <v>130</v>
      </c>
      <c r="H141" s="32"/>
    </row>
    <row r="142" spans="2:8" s="9" customFormat="1" ht="12.2" customHeight="1" x14ac:dyDescent="0.2">
      <c r="B142" s="33" t="s">
        <v>7</v>
      </c>
      <c r="C142" s="34" t="s">
        <v>8</v>
      </c>
      <c r="D142" s="35"/>
      <c r="E142" s="36" t="s">
        <v>9</v>
      </c>
      <c r="F142" s="36" t="s">
        <v>128</v>
      </c>
      <c r="G142" s="37" t="s">
        <v>131</v>
      </c>
      <c r="H142" s="38" t="s">
        <v>10</v>
      </c>
    </row>
    <row r="143" spans="2:8" s="9" customFormat="1" ht="11.25" x14ac:dyDescent="0.2">
      <c r="B143" s="39"/>
      <c r="C143" s="34" t="s">
        <v>11</v>
      </c>
      <c r="D143" s="40"/>
      <c r="E143" s="41" t="s">
        <v>12</v>
      </c>
      <c r="F143" s="36" t="s">
        <v>129</v>
      </c>
      <c r="G143" s="37" t="s">
        <v>132</v>
      </c>
      <c r="H143" s="38"/>
    </row>
    <row r="144" spans="2:8" s="9" customFormat="1" ht="12" thickBot="1" x14ac:dyDescent="0.25">
      <c r="B144" s="42">
        <v>1</v>
      </c>
      <c r="C144" s="43">
        <v>2</v>
      </c>
      <c r="D144" s="43">
        <v>3</v>
      </c>
      <c r="E144" s="44">
        <v>4</v>
      </c>
      <c r="F144" s="44">
        <v>5</v>
      </c>
      <c r="G144" s="31" t="s">
        <v>13</v>
      </c>
      <c r="H144" s="32" t="s">
        <v>14</v>
      </c>
    </row>
    <row r="145" spans="2:11" s="9" customFormat="1" ht="11.25" x14ac:dyDescent="0.2">
      <c r="B145" s="112" t="s">
        <v>222</v>
      </c>
      <c r="C145" s="47" t="s">
        <v>68</v>
      </c>
      <c r="D145" s="48"/>
      <c r="E145" s="77">
        <f>E146+E149+E152+E155+E156</f>
        <v>-190000</v>
      </c>
      <c r="F145" s="77">
        <f>F146+F149+F152+F155+F156</f>
        <v>259235.87</v>
      </c>
      <c r="G145" s="77">
        <f>G146+G149+G152+G155+G156</f>
        <v>0</v>
      </c>
      <c r="H145" s="78">
        <f>H146+H149+H152+H155+H156</f>
        <v>69235.87</v>
      </c>
    </row>
    <row r="146" spans="2:11" s="9" customFormat="1" ht="24" x14ac:dyDescent="0.2">
      <c r="B146" s="51" t="s">
        <v>223</v>
      </c>
      <c r="C146" s="52" t="s">
        <v>70</v>
      </c>
      <c r="D146" s="53"/>
      <c r="E146" s="85">
        <f>E147-E148</f>
        <v>0</v>
      </c>
      <c r="F146" s="85">
        <f>F147-F148</f>
        <v>0</v>
      </c>
      <c r="G146" s="85">
        <f>G147-G148</f>
        <v>0</v>
      </c>
      <c r="H146" s="86">
        <f>H147-H148</f>
        <v>0</v>
      </c>
    </row>
    <row r="147" spans="2:11" s="9" customFormat="1" ht="22.5" x14ac:dyDescent="0.2">
      <c r="B147" s="88" t="s">
        <v>226</v>
      </c>
      <c r="C147" s="52" t="s">
        <v>92</v>
      </c>
      <c r="D147" s="53" t="s">
        <v>93</v>
      </c>
      <c r="E147" s="90"/>
      <c r="F147" s="90"/>
      <c r="G147" s="90"/>
      <c r="H147" s="86">
        <f>SUM(E147:G147)</f>
        <v>0</v>
      </c>
    </row>
    <row r="148" spans="2:11" s="9" customFormat="1" ht="22.5" x14ac:dyDescent="0.2">
      <c r="B148" s="88" t="s">
        <v>196</v>
      </c>
      <c r="C148" s="52" t="s">
        <v>94</v>
      </c>
      <c r="D148" s="53" t="s">
        <v>95</v>
      </c>
      <c r="E148" s="90"/>
      <c r="F148" s="90"/>
      <c r="G148" s="90"/>
      <c r="H148" s="86">
        <f>SUM(E148:G148)</f>
        <v>0</v>
      </c>
    </row>
    <row r="149" spans="2:11" s="9" customFormat="1" ht="24" x14ac:dyDescent="0.2">
      <c r="B149" s="51" t="s">
        <v>224</v>
      </c>
      <c r="C149" s="52" t="s">
        <v>73</v>
      </c>
      <c r="D149" s="53"/>
      <c r="E149" s="85">
        <f>E150-E151</f>
        <v>0</v>
      </c>
      <c r="F149" s="85">
        <f>F150-F151</f>
        <v>0</v>
      </c>
      <c r="G149" s="85">
        <f>G150-G151</f>
        <v>0</v>
      </c>
      <c r="H149" s="86">
        <f>H150-H151</f>
        <v>0</v>
      </c>
    </row>
    <row r="150" spans="2:11" s="9" customFormat="1" ht="22.5" x14ac:dyDescent="0.2">
      <c r="B150" s="88" t="s">
        <v>227</v>
      </c>
      <c r="C150" s="52" t="s">
        <v>96</v>
      </c>
      <c r="D150" s="53" t="s">
        <v>97</v>
      </c>
      <c r="E150" s="90"/>
      <c r="F150" s="90"/>
      <c r="G150" s="90"/>
      <c r="H150" s="86">
        <f>SUM(E150:G150)</f>
        <v>0</v>
      </c>
      <c r="I150" s="113"/>
      <c r="J150" s="113"/>
      <c r="K150" s="113"/>
    </row>
    <row r="151" spans="2:11" s="9" customFormat="1" ht="22.5" x14ac:dyDescent="0.2">
      <c r="B151" s="88" t="s">
        <v>197</v>
      </c>
      <c r="C151" s="52" t="s">
        <v>98</v>
      </c>
      <c r="D151" s="53" t="s">
        <v>99</v>
      </c>
      <c r="E151" s="90"/>
      <c r="F151" s="90"/>
      <c r="G151" s="90"/>
      <c r="H151" s="86">
        <f>SUM(E151:G151)</f>
        <v>0</v>
      </c>
      <c r="I151" s="113"/>
      <c r="J151" s="113"/>
      <c r="K151" s="113"/>
    </row>
    <row r="152" spans="2:11" s="9" customFormat="1" ht="12" x14ac:dyDescent="0.2">
      <c r="B152" s="51" t="s">
        <v>225</v>
      </c>
      <c r="C152" s="52" t="s">
        <v>78</v>
      </c>
      <c r="D152" s="53"/>
      <c r="E152" s="85">
        <f>E153-E154</f>
        <v>-190000</v>
      </c>
      <c r="F152" s="85">
        <f>F153-F154</f>
        <v>-87249.83</v>
      </c>
      <c r="G152" s="85">
        <f>G153-G154</f>
        <v>0</v>
      </c>
      <c r="H152" s="86">
        <f>H153-H154</f>
        <v>-277249.83</v>
      </c>
      <c r="I152" s="113"/>
      <c r="J152" s="113"/>
      <c r="K152" s="113"/>
    </row>
    <row r="153" spans="2:11" s="114" customFormat="1" ht="11.25" x14ac:dyDescent="0.2">
      <c r="B153" s="88" t="s">
        <v>228</v>
      </c>
      <c r="C153" s="52" t="s">
        <v>100</v>
      </c>
      <c r="D153" s="53" t="s">
        <v>101</v>
      </c>
      <c r="E153" s="90">
        <v>190000</v>
      </c>
      <c r="F153" s="90">
        <v>42312048.659999996</v>
      </c>
      <c r="G153" s="90">
        <v>2400865.2599999998</v>
      </c>
      <c r="H153" s="86">
        <f>SUM(E153:G153)</f>
        <v>44902913.920000002</v>
      </c>
    </row>
    <row r="154" spans="2:11" s="114" customFormat="1" ht="11.25" x14ac:dyDescent="0.2">
      <c r="B154" s="88" t="s">
        <v>198</v>
      </c>
      <c r="C154" s="52" t="s">
        <v>102</v>
      </c>
      <c r="D154" s="53" t="s">
        <v>103</v>
      </c>
      <c r="E154" s="90">
        <v>380000</v>
      </c>
      <c r="F154" s="90">
        <v>42399298.490000002</v>
      </c>
      <c r="G154" s="90">
        <v>2400865.2599999998</v>
      </c>
      <c r="H154" s="86">
        <f>SUM(E154:G154)</f>
        <v>45180163.75</v>
      </c>
    </row>
    <row r="155" spans="2:11" s="114" customFormat="1" ht="12" x14ac:dyDescent="0.2">
      <c r="B155" s="103" t="s">
        <v>152</v>
      </c>
      <c r="C155" s="52" t="s">
        <v>83</v>
      </c>
      <c r="D155" s="53" t="s">
        <v>64</v>
      </c>
      <c r="E155" s="90"/>
      <c r="F155" s="90"/>
      <c r="G155" s="90"/>
      <c r="H155" s="86">
        <f>SUM(E155:G155)</f>
        <v>0</v>
      </c>
    </row>
    <row r="156" spans="2:11" s="114" customFormat="1" ht="12.75" thickBot="1" x14ac:dyDescent="0.25">
      <c r="B156" s="103" t="s">
        <v>153</v>
      </c>
      <c r="C156" s="91" t="s">
        <v>88</v>
      </c>
      <c r="D156" s="92" t="s">
        <v>64</v>
      </c>
      <c r="E156" s="115">
        <v>0</v>
      </c>
      <c r="F156" s="115">
        <v>346485.7</v>
      </c>
      <c r="G156" s="115">
        <v>0</v>
      </c>
      <c r="H156" s="94">
        <f>SUM(E156:G156)</f>
        <v>346485.7</v>
      </c>
      <c r="I156" s="116"/>
      <c r="J156" s="116"/>
      <c r="K156" s="116"/>
    </row>
    <row r="157" spans="2:11" s="114" customFormat="1" ht="11.25" x14ac:dyDescent="0.2">
      <c r="B157" s="117"/>
      <c r="C157" s="118"/>
      <c r="D157" s="119"/>
      <c r="E157" s="120"/>
      <c r="F157" s="120"/>
      <c r="G157" s="120"/>
      <c r="H157" s="121"/>
      <c r="I157" s="116"/>
      <c r="K157" s="116"/>
    </row>
    <row r="158" spans="2:11" s="114" customFormat="1" ht="19.5" customHeight="1" x14ac:dyDescent="0.2">
      <c r="B158" s="122" t="s">
        <v>200</v>
      </c>
      <c r="C158" s="123" t="s">
        <v>295</v>
      </c>
      <c r="D158" s="123"/>
      <c r="E158" s="123"/>
      <c r="F158" s="124" t="s">
        <v>117</v>
      </c>
      <c r="G158" s="125"/>
      <c r="H158" s="126" t="s">
        <v>296</v>
      </c>
      <c r="J158" s="116"/>
      <c r="K158" s="116"/>
    </row>
    <row r="159" spans="2:11" s="114" customFormat="1" ht="10.5" customHeight="1" x14ac:dyDescent="0.2">
      <c r="B159" s="127" t="s">
        <v>120</v>
      </c>
      <c r="C159" s="128" t="s">
        <v>119</v>
      </c>
      <c r="D159" s="128"/>
      <c r="E159" s="128"/>
      <c r="G159" s="127" t="s">
        <v>118</v>
      </c>
      <c r="H159" s="129" t="s">
        <v>119</v>
      </c>
      <c r="J159" s="116"/>
      <c r="K159" s="116"/>
    </row>
    <row r="160" spans="2:11" s="114" customFormat="1" ht="30" customHeight="1" x14ac:dyDescent="0.2">
      <c r="B160" s="130"/>
      <c r="C160" s="130"/>
      <c r="D160" s="130"/>
      <c r="G160" s="130"/>
    </row>
    <row r="161" spans="2:10" s="114" customFormat="1" ht="10.5" customHeight="1" x14ac:dyDescent="0.2">
      <c r="B161" s="131" t="s">
        <v>115</v>
      </c>
      <c r="C161" s="132"/>
      <c r="D161" s="132"/>
      <c r="E161" s="132"/>
      <c r="F161" s="132"/>
      <c r="G161" s="132"/>
      <c r="H161" s="132"/>
    </row>
    <row r="162" spans="2:10" s="114" customFormat="1" ht="9.75" customHeight="1" x14ac:dyDescent="0.2">
      <c r="B162" s="116"/>
      <c r="C162" s="128" t="s">
        <v>116</v>
      </c>
      <c r="D162" s="128"/>
      <c r="E162" s="128"/>
      <c r="F162" s="128"/>
      <c r="G162" s="128"/>
      <c r="H162" s="128"/>
    </row>
    <row r="163" spans="2:10" s="114" customFormat="1" ht="18.75" customHeight="1" x14ac:dyDescent="0.2">
      <c r="B163" s="133" t="s">
        <v>121</v>
      </c>
      <c r="C163" s="123"/>
      <c r="D163" s="123"/>
      <c r="E163" s="123"/>
      <c r="F163" s="134"/>
      <c r="G163" s="123"/>
      <c r="H163" s="123"/>
      <c r="I163" s="135"/>
      <c r="J163" s="135"/>
    </row>
    <row r="164" spans="2:10" s="136" customFormat="1" x14ac:dyDescent="0.2">
      <c r="B164" s="133" t="s">
        <v>122</v>
      </c>
      <c r="C164" s="128" t="s">
        <v>123</v>
      </c>
      <c r="D164" s="128"/>
      <c r="E164" s="128"/>
      <c r="F164" s="135" t="s">
        <v>118</v>
      </c>
      <c r="G164" s="128" t="s">
        <v>119</v>
      </c>
      <c r="H164" s="128"/>
    </row>
    <row r="165" spans="2:10" x14ac:dyDescent="0.2">
      <c r="B165" s="122" t="s">
        <v>201</v>
      </c>
      <c r="C165" s="123"/>
      <c r="D165" s="123"/>
      <c r="E165" s="123"/>
      <c r="F165" s="123"/>
      <c r="G165" s="123"/>
      <c r="H165" s="126"/>
    </row>
    <row r="166" spans="2:10" x14ac:dyDescent="0.2">
      <c r="B166" s="127" t="s">
        <v>120</v>
      </c>
      <c r="C166" s="128" t="s">
        <v>123</v>
      </c>
      <c r="D166" s="128"/>
      <c r="E166" s="128"/>
      <c r="F166" s="128" t="s">
        <v>119</v>
      </c>
      <c r="G166" s="128"/>
      <c r="H166" s="127" t="s">
        <v>124</v>
      </c>
    </row>
    <row r="167" spans="2:10" x14ac:dyDescent="0.2">
      <c r="B167" s="130"/>
      <c r="C167" s="130"/>
      <c r="D167" s="130"/>
      <c r="E167" s="114"/>
      <c r="F167" s="114"/>
      <c r="G167" s="130"/>
      <c r="H167" s="130"/>
    </row>
    <row r="168" spans="2:10" ht="14.25" customHeight="1" x14ac:dyDescent="0.2">
      <c r="B168" s="137" t="s">
        <v>104</v>
      </c>
      <c r="C168" s="130"/>
      <c r="D168" s="130"/>
      <c r="E168" s="122"/>
      <c r="F168" s="138"/>
      <c r="G168" s="138"/>
      <c r="H168" s="138"/>
    </row>
    <row r="169" spans="2:10" ht="14.25" customHeight="1" x14ac:dyDescent="0.2">
      <c r="B169" s="137"/>
      <c r="C169" s="130"/>
      <c r="D169" s="130"/>
      <c r="E169" s="122"/>
      <c r="F169" s="138"/>
      <c r="G169" s="138"/>
      <c r="H169" s="138"/>
    </row>
    <row r="170" spans="2:10" ht="13.5" hidden="1" customHeight="1" thickBot="1" x14ac:dyDescent="0.25">
      <c r="B170" s="139"/>
      <c r="C170" s="139"/>
      <c r="D170" s="139"/>
      <c r="E170" s="139"/>
      <c r="F170" s="139"/>
      <c r="G170" s="136"/>
      <c r="H170" s="136"/>
    </row>
    <row r="171" spans="2:10" ht="48.75" hidden="1" customHeight="1" thickTop="1" thickBot="1" x14ac:dyDescent="0.25">
      <c r="C171" s="140"/>
      <c r="D171" s="141"/>
      <c r="E171" s="141"/>
      <c r="F171" s="142" t="s">
        <v>159</v>
      </c>
      <c r="G171" s="142"/>
      <c r="H171" s="143"/>
    </row>
    <row r="172" spans="2:10" ht="13.5" hidden="1" customHeight="1" thickTop="1" thickBot="1" x14ac:dyDescent="0.25"/>
    <row r="173" spans="2:10" ht="15.75" hidden="1" thickTop="1" x14ac:dyDescent="0.2">
      <c r="C173" s="144" t="s">
        <v>160</v>
      </c>
      <c r="D173" s="145"/>
      <c r="E173" s="145"/>
      <c r="F173" s="146"/>
      <c r="G173" s="146"/>
      <c r="H173" s="147"/>
    </row>
    <row r="174" spans="2:10" hidden="1" x14ac:dyDescent="0.2">
      <c r="C174" s="148" t="s">
        <v>161</v>
      </c>
      <c r="D174" s="149"/>
      <c r="E174" s="149"/>
      <c r="F174" s="150"/>
      <c r="G174" s="150"/>
      <c r="H174" s="151"/>
    </row>
    <row r="175" spans="2:10" hidden="1" x14ac:dyDescent="0.2">
      <c r="C175" s="148" t="s">
        <v>158</v>
      </c>
      <c r="D175" s="149"/>
      <c r="E175" s="149"/>
      <c r="F175" s="152"/>
      <c r="G175" s="152"/>
      <c r="H175" s="153"/>
    </row>
    <row r="176" spans="2:10" hidden="1" x14ac:dyDescent="0.2">
      <c r="C176" s="148" t="s">
        <v>162</v>
      </c>
      <c r="D176" s="149"/>
      <c r="E176" s="149"/>
      <c r="F176" s="152"/>
      <c r="G176" s="152"/>
      <c r="H176" s="153"/>
    </row>
    <row r="177" spans="3:8" hidden="1" x14ac:dyDescent="0.2">
      <c r="C177" s="148" t="s">
        <v>163</v>
      </c>
      <c r="D177" s="149"/>
      <c r="E177" s="149"/>
      <c r="F177" s="152"/>
      <c r="G177" s="152"/>
      <c r="H177" s="153"/>
    </row>
    <row r="178" spans="3:8" hidden="1" x14ac:dyDescent="0.2">
      <c r="C178" s="148" t="s">
        <v>164</v>
      </c>
      <c r="D178" s="149"/>
      <c r="E178" s="149"/>
      <c r="F178" s="150"/>
      <c r="G178" s="150"/>
      <c r="H178" s="151"/>
    </row>
    <row r="179" spans="3:8" hidden="1" x14ac:dyDescent="0.2">
      <c r="C179" s="148" t="s">
        <v>165</v>
      </c>
      <c r="D179" s="149"/>
      <c r="E179" s="149"/>
      <c r="F179" s="150"/>
      <c r="G179" s="150"/>
      <c r="H179" s="151"/>
    </row>
    <row r="180" spans="3:8" hidden="1" x14ac:dyDescent="0.2">
      <c r="C180" s="148" t="s">
        <v>166</v>
      </c>
      <c r="D180" s="149"/>
      <c r="E180" s="149"/>
      <c r="F180" s="152"/>
      <c r="G180" s="152"/>
      <c r="H180" s="153"/>
    </row>
    <row r="181" spans="3:8" ht="15.75" hidden="1" thickBot="1" x14ac:dyDescent="0.25">
      <c r="C181" s="154" t="s">
        <v>167</v>
      </c>
      <c r="D181" s="155"/>
      <c r="E181" s="155"/>
      <c r="F181" s="156"/>
      <c r="G181" s="156"/>
      <c r="H181" s="157"/>
    </row>
    <row r="182" spans="3:8" ht="4.5" hidden="1" customHeight="1" thickTop="1" x14ac:dyDescent="0.2">
      <c r="C182" s="158"/>
      <c r="D182" s="158"/>
      <c r="E182" s="158"/>
      <c r="F182" s="159"/>
      <c r="G182" s="159"/>
      <c r="H182" s="159"/>
    </row>
    <row r="183" spans="3:8" hidden="1" x14ac:dyDescent="0.2"/>
  </sheetData>
  <mergeCells count="45">
    <mergeCell ref="C162:H162"/>
    <mergeCell ref="F166:G166"/>
    <mergeCell ref="C163:E163"/>
    <mergeCell ref="C164:E164"/>
    <mergeCell ref="G163:H163"/>
    <mergeCell ref="G164:H164"/>
    <mergeCell ref="C165:E165"/>
    <mergeCell ref="F165:G165"/>
    <mergeCell ref="F177:H177"/>
    <mergeCell ref="B2:G2"/>
    <mergeCell ref="D13:D15"/>
    <mergeCell ref="D37:D39"/>
    <mergeCell ref="D4:E4"/>
    <mergeCell ref="C8:F9"/>
    <mergeCell ref="C5:F5"/>
    <mergeCell ref="D113:D115"/>
    <mergeCell ref="C7:F7"/>
    <mergeCell ref="C158:E158"/>
    <mergeCell ref="C159:E159"/>
    <mergeCell ref="C6:F6"/>
    <mergeCell ref="D80:D82"/>
    <mergeCell ref="D141:D143"/>
    <mergeCell ref="C166:E166"/>
    <mergeCell ref="C161:H161"/>
    <mergeCell ref="C171:E171"/>
    <mergeCell ref="F171:H171"/>
    <mergeCell ref="C173:E173"/>
    <mergeCell ref="C175:E175"/>
    <mergeCell ref="C176:E176"/>
    <mergeCell ref="C174:E174"/>
    <mergeCell ref="F173:H173"/>
    <mergeCell ref="F174:H174"/>
    <mergeCell ref="F175:H175"/>
    <mergeCell ref="F176:H176"/>
    <mergeCell ref="C177:E177"/>
    <mergeCell ref="C178:E178"/>
    <mergeCell ref="C179:E179"/>
    <mergeCell ref="C181:E181"/>
    <mergeCell ref="C180:E180"/>
    <mergeCell ref="F180:H180"/>
    <mergeCell ref="F178:H178"/>
    <mergeCell ref="F179:H179"/>
    <mergeCell ref="F181:H181"/>
    <mergeCell ref="C182:E182"/>
    <mergeCell ref="F182:H182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1" orientation="landscape" blackAndWhite="1" r:id="rId1"/>
  <headerFooter alignWithMargins="0"/>
  <rowBreaks count="5" manualBreakCount="5">
    <brk id="35" max="16383" man="1"/>
    <brk id="78" max="16383" man="1"/>
    <brk id="111" max="16383" man="1"/>
    <brk id="139" max="16383" man="1"/>
    <brk id="169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2023-02-16T11:18:07Z</cp:lastPrinted>
  <dcterms:created xsi:type="dcterms:W3CDTF">2011-06-24T08:15:11Z</dcterms:created>
  <dcterms:modified xsi:type="dcterms:W3CDTF">2023-02-16T11:18:10Z</dcterms:modified>
</cp:coreProperties>
</file>